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315" windowHeight="8925" activeTab="0"/>
  </bookViews>
  <sheets>
    <sheet name="พนักงานเทศบาล" sheetId="1" r:id="rId1"/>
    <sheet name="ลูกจ้างประจำ" sheetId="2" r:id="rId2"/>
  </sheets>
  <definedNames/>
  <calcPr fullCalcOnLoad="1"/>
</workbook>
</file>

<file path=xl/sharedStrings.xml><?xml version="1.0" encoding="utf-8"?>
<sst xmlns="http://schemas.openxmlformats.org/spreadsheetml/2006/main" count="913" uniqueCount="340">
  <si>
    <t>ระดับ</t>
  </si>
  <si>
    <t>8</t>
  </si>
  <si>
    <t>7</t>
  </si>
  <si>
    <t>6ว</t>
  </si>
  <si>
    <t>6</t>
  </si>
  <si>
    <t>เจ้าพนักงานธุรการ</t>
  </si>
  <si>
    <t>นักบริหารงานเทศบาล</t>
  </si>
  <si>
    <t>ปลัดเทศบาล</t>
  </si>
  <si>
    <t>หัวหน้าสำนักปลัด</t>
  </si>
  <si>
    <t>นักบริหารงานทั่วไป</t>
  </si>
  <si>
    <t>บุคลากร</t>
  </si>
  <si>
    <t>เจ้าพนักงานทะเบียน</t>
  </si>
  <si>
    <t>5</t>
  </si>
  <si>
    <t>นายอดุลย์กิติ์  ทันสมัย</t>
  </si>
  <si>
    <t>เจ้าพนักงานเทศกิจ</t>
  </si>
  <si>
    <t>4</t>
  </si>
  <si>
    <t>นักบริหารงานคลัง</t>
  </si>
  <si>
    <t>นักวิชาการพัสดุ</t>
  </si>
  <si>
    <t>เจ้าพนักงานพัสดุ</t>
  </si>
  <si>
    <t>เจ้าพนักงานจัดเก็บรายได้</t>
  </si>
  <si>
    <t>นักวิชาการจัดเก็บรายได้</t>
  </si>
  <si>
    <t>เจ้าพนักงานการคลัง</t>
  </si>
  <si>
    <t>นักวิชาการเงินและบัญชี</t>
  </si>
  <si>
    <t>เจ้าหน้าที่บริหารงานทะเบียนฯ</t>
  </si>
  <si>
    <t>นักบริหารงานช่าง</t>
  </si>
  <si>
    <t>นางฐิติกาญจน์  อิ่มบูรณาประวัติ</t>
  </si>
  <si>
    <t>นายเฉลิมพล  ยี่สาร</t>
  </si>
  <si>
    <t>นายช่างโยธา</t>
  </si>
  <si>
    <t>นายสุวรรณ์  หล่ำบุตร</t>
  </si>
  <si>
    <t>ผู้อำนวยการกองสาธารณสุขฯ</t>
  </si>
  <si>
    <t>นักบริหารงานสาธารณสุข</t>
  </si>
  <si>
    <t>7ว</t>
  </si>
  <si>
    <t>นายสิทธิศักดิ์  ยงภูมิพุทธา</t>
  </si>
  <si>
    <t>สัตวแพทย์</t>
  </si>
  <si>
    <t>นางวิมลทิพย์  เครื่องทิพย์</t>
  </si>
  <si>
    <t>นายสหรักษ์  อยู่ชุ่ม</t>
  </si>
  <si>
    <t>นิติกร</t>
  </si>
  <si>
    <t>นายชาคริต  ผลศรัทธา</t>
  </si>
  <si>
    <t>เจ้าหน้าที่วิเคราะห์นโยบายและแผน</t>
  </si>
  <si>
    <t>นางรุ่งอรุณ  โพธิ์ทักษิณ</t>
  </si>
  <si>
    <t>นางชวนชม  หลวงไกร</t>
  </si>
  <si>
    <t>นายสันติ  เอี่ยมสอาด</t>
  </si>
  <si>
    <t>นายนิพนธ์  ทองกล่ำ</t>
  </si>
  <si>
    <t>นายช่างเครื่องยนต์</t>
  </si>
  <si>
    <t>เจ้าพนักงานการเงินและบัญชี</t>
  </si>
  <si>
    <t>นายสุรศักดิ์  รุ่งเรือง</t>
  </si>
  <si>
    <t>เจ้าพนักงานการประปา</t>
  </si>
  <si>
    <t>นายกนก  พ่วงทอง</t>
  </si>
  <si>
    <t>นักบริหารงานสวัสดิการสังคม</t>
  </si>
  <si>
    <t>นักพัฒนาชุมชน</t>
  </si>
  <si>
    <t>นายโกสินทร์  สังข์ศิริ</t>
  </si>
  <si>
    <t>นางจิรายุ  บัวสด</t>
  </si>
  <si>
    <t>เจ้าหน้าที่ตรวจสอบภายใน</t>
  </si>
  <si>
    <t>บริหาร</t>
  </si>
  <si>
    <t>ทั่วไป</t>
  </si>
  <si>
    <t>พยาบาล</t>
  </si>
  <si>
    <t>นิติการ</t>
  </si>
  <si>
    <t>นักบริหารงานท้องถิ่น</t>
  </si>
  <si>
    <t>บริหารท้องถิ่น</t>
  </si>
  <si>
    <t>อำนวยการท้องถิ่น</t>
  </si>
  <si>
    <t>นักบริหารงานการคลัง</t>
  </si>
  <si>
    <t>นักบริหารงานศึกษา</t>
  </si>
  <si>
    <t>หัวหน้าฝ่ายบริหารงานทั่วไป</t>
  </si>
  <si>
    <t>หัวหน้าฝ่ายพัฒนารายได้</t>
  </si>
  <si>
    <t>หัวหน้าฝ่ายแผนที่ภาษีฯ</t>
  </si>
  <si>
    <t>หัวหน้าฝ่ายบริหารงานคลัง</t>
  </si>
  <si>
    <t>หัวหน้าฝ่ายการโยธา</t>
  </si>
  <si>
    <t>หัวหน้าฝ่ายบริหารงานสาธารณสุข</t>
  </si>
  <si>
    <t>ผู้อำนวยการกองสวัสดิการสังคม</t>
  </si>
  <si>
    <t>นักทรัพยากรบุคคล</t>
  </si>
  <si>
    <t>วิชาการ</t>
  </si>
  <si>
    <t>นักจัดการงานทะเบียนและบัตร</t>
  </si>
  <si>
    <t>นักจัดการงานเทศกิจ</t>
  </si>
  <si>
    <t>นักวิชาการตรวจสอบภายใน</t>
  </si>
  <si>
    <t>เจ้าพนักงานประปา</t>
  </si>
  <si>
    <t>นายช่างเครื่องกล</t>
  </si>
  <si>
    <t>นักวิเคราะห์นโยบายและแผน</t>
  </si>
  <si>
    <t>นักจัดการงานทั่วไป</t>
  </si>
  <si>
    <t>นักวิชาการประชาสัมพันธ์</t>
  </si>
  <si>
    <t>นักประชาสัมพันธ์</t>
  </si>
  <si>
    <t>38-2-00-1101-001</t>
  </si>
  <si>
    <t>38-2-01-2101-001</t>
  </si>
  <si>
    <t>38-2-01-2101-002</t>
  </si>
  <si>
    <t>38-2-01-3102-001</t>
  </si>
  <si>
    <t>38-2-01-3104-001</t>
  </si>
  <si>
    <t>38-2-01-4101-001</t>
  </si>
  <si>
    <t>38-2-01-3809-001</t>
  </si>
  <si>
    <t>38-2-01-4102-001</t>
  </si>
  <si>
    <t>38-2-01-4101-002</t>
  </si>
  <si>
    <t>38-2-04-2102-002</t>
  </si>
  <si>
    <t>38-2-04-2102-003</t>
  </si>
  <si>
    <t>38-2-04-3201-001</t>
  </si>
  <si>
    <t>38-2-04-3204-001</t>
  </si>
  <si>
    <t>38-2-04-4203-001</t>
  </si>
  <si>
    <t>38-2-04-4204-001</t>
  </si>
  <si>
    <t>38-2-04-4204-002</t>
  </si>
  <si>
    <t>38-2-04-4202-001</t>
  </si>
  <si>
    <t>38-2-04-3201-002</t>
  </si>
  <si>
    <t>38-2-05-2103-002</t>
  </si>
  <si>
    <t>38-2-05-4101-003</t>
  </si>
  <si>
    <t>38-2-05-4701-001</t>
  </si>
  <si>
    <t>38-2-05-4701-002</t>
  </si>
  <si>
    <t>38-2-06-2104-001</t>
  </si>
  <si>
    <t>38-2-06-2104-002</t>
  </si>
  <si>
    <t>38-2-06-3602-001</t>
  </si>
  <si>
    <t>38-2-06-4610-001</t>
  </si>
  <si>
    <t>38-2-07-3105-001</t>
  </si>
  <si>
    <t>38-2-07-3103-001</t>
  </si>
  <si>
    <t>38-2-07-3103-002</t>
  </si>
  <si>
    <t>38-2-07-3301-001</t>
  </si>
  <si>
    <t>38-2-07-4101-005</t>
  </si>
  <si>
    <t>38-2-08-4101-006</t>
  </si>
  <si>
    <t>38-2-09-2102-005</t>
  </si>
  <si>
    <t>38-2-09-4203-002</t>
  </si>
  <si>
    <t>38-2-09-4705-001</t>
  </si>
  <si>
    <t>38-2-09-4707-001</t>
  </si>
  <si>
    <t>38-2-11-2105-001</t>
  </si>
  <si>
    <t>38-2-11-4101-007</t>
  </si>
  <si>
    <t>38-2-11-3801-001</t>
  </si>
  <si>
    <t>38-2-11-3801-002</t>
  </si>
  <si>
    <t>38-2-113205-001</t>
  </si>
  <si>
    <t>ชำนาญการ</t>
  </si>
  <si>
    <t>กลาง</t>
  </si>
  <si>
    <t>ต้น</t>
  </si>
  <si>
    <t>ชำนาญงาน</t>
  </si>
  <si>
    <t>ปฏิบัติการ</t>
  </si>
  <si>
    <t>38-2-01-3104-002</t>
  </si>
  <si>
    <t>38-2-08-2107-003</t>
  </si>
  <si>
    <t>38-2-04-2101-005</t>
  </si>
  <si>
    <t>38-2-09-4201-002</t>
  </si>
  <si>
    <t>หัวหน้าฝ่ายการเงินและบัญชี</t>
  </si>
  <si>
    <t>นางอัมพวรรณ  อบอุ่น</t>
  </si>
  <si>
    <t>นายสมยศ  แฉ่งฉายา</t>
  </si>
  <si>
    <t>หัวหน้าฝ่ายส่งเสริมการศึกษาฯ</t>
  </si>
  <si>
    <t>กองคลัง</t>
  </si>
  <si>
    <t>กองช่าง</t>
  </si>
  <si>
    <t>กองสาธารณสุขฯ</t>
  </si>
  <si>
    <t>กองการศึกษา</t>
  </si>
  <si>
    <t>กองการประปา</t>
  </si>
  <si>
    <t>กองสวัสดิการสังคม</t>
  </si>
  <si>
    <t>หน่วยงานตรวจสอบภายใน</t>
  </si>
  <si>
    <t>27/11/2524</t>
  </si>
  <si>
    <t>38-2-06-3602-002</t>
  </si>
  <si>
    <t>นายพรชัย  แก้วมีมาก</t>
  </si>
  <si>
    <t>38-2-06-3602-003</t>
  </si>
  <si>
    <t>นักวิชาการสุขาภิบาล</t>
  </si>
  <si>
    <t>38-2-06-3606-001</t>
  </si>
  <si>
    <t>ลำดับ</t>
  </si>
  <si>
    <t>ชื่อ - สกุล</t>
  </si>
  <si>
    <t>ตำแหน่ง</t>
  </si>
  <si>
    <t xml:space="preserve"> สำนักปลัด </t>
  </si>
  <si>
    <t xml:space="preserve"> หมวดบริการพื้นฐาน </t>
  </si>
  <si>
    <t>คนงาน</t>
  </si>
  <si>
    <t xml:space="preserve"> หมวดสนันสนุน </t>
  </si>
  <si>
    <t>พนักงานขับรถยนต์</t>
  </si>
  <si>
    <t xml:space="preserve"> กองคลัง </t>
  </si>
  <si>
    <t xml:space="preserve"> กองสาธารณสุขและสิ่งแวดล้อม </t>
  </si>
  <si>
    <t xml:space="preserve"> หมวดสนันสนุน</t>
  </si>
  <si>
    <t xml:space="preserve"> กองการประปา </t>
  </si>
  <si>
    <t>พนักงานผลิตน้ำประปา</t>
  </si>
  <si>
    <t xml:space="preserve"> หมวดสนันสนุน   </t>
  </si>
  <si>
    <t>พนักงานจดมาตรวัดน้ำ</t>
  </si>
  <si>
    <t xml:space="preserve"> หมวดช่าง </t>
  </si>
  <si>
    <t>ผู้ช่วยช่างประปา</t>
  </si>
  <si>
    <t xml:space="preserve"> กองช่าง </t>
  </si>
  <si>
    <t>30 ก.ย. 2568</t>
  </si>
  <si>
    <t>17 ก.ย. 2513</t>
  </si>
  <si>
    <t>30 ก.ย. 2573</t>
  </si>
  <si>
    <t>10 ส.ค. 2507</t>
  </si>
  <si>
    <t>30 ก.ย. 2567</t>
  </si>
  <si>
    <t>22 ม.ค. 2508</t>
  </si>
  <si>
    <t>12 ม.ค. 2515</t>
  </si>
  <si>
    <t>30 ก.ย. 2575</t>
  </si>
  <si>
    <t>17 ธ.ค. 2506</t>
  </si>
  <si>
    <t>(เกิด)</t>
  </si>
  <si>
    <t>วัน เดือน ปี</t>
  </si>
  <si>
    <t xml:space="preserve">วัน เดือน ปี </t>
  </si>
  <si>
    <t>(เกษียณ)</t>
  </si>
  <si>
    <t>30/9/2574</t>
  </si>
  <si>
    <t>30/9/2582</t>
  </si>
  <si>
    <t>30/9/2585</t>
  </si>
  <si>
    <t>30/9/2584</t>
  </si>
  <si>
    <t>30/9/2583</t>
  </si>
  <si>
    <t>30/9/2581</t>
  </si>
  <si>
    <t>30/9/2578</t>
  </si>
  <si>
    <t>30/9/2572</t>
  </si>
  <si>
    <t>30/9/2569</t>
  </si>
  <si>
    <t>30/9/2575</t>
  </si>
  <si>
    <t>30/9/2568</t>
  </si>
  <si>
    <t>30/9/2567</t>
  </si>
  <si>
    <t>30/9/2586</t>
  </si>
  <si>
    <t>30/9/2573</t>
  </si>
  <si>
    <t>30/9/2576</t>
  </si>
  <si>
    <t>30/9/2577</t>
  </si>
  <si>
    <t>30/9/2587</t>
  </si>
  <si>
    <t>30/9/2579</t>
  </si>
  <si>
    <t>30/9/2580</t>
  </si>
  <si>
    <t>16 พ.ย. 2515</t>
  </si>
  <si>
    <t>30 ก.ย. 2576</t>
  </si>
  <si>
    <t>7 ก.ย. 2517</t>
  </si>
  <si>
    <t>30 ก.ย. 2577</t>
  </si>
  <si>
    <t xml:space="preserve"> </t>
  </si>
  <si>
    <t>18 ต.ค. 2509</t>
  </si>
  <si>
    <t>30 ก.ย. 2570</t>
  </si>
  <si>
    <t>38-2-01-4102-002</t>
  </si>
  <si>
    <t>1769900075180</t>
  </si>
  <si>
    <t>30/9/2589</t>
  </si>
  <si>
    <t>สิบเอกบัญชา     แสงเนตร</t>
  </si>
  <si>
    <t>นางวรรณศิริ    เผือกผ่อง</t>
  </si>
  <si>
    <t>นางสุดาพร     พัดแสง</t>
  </si>
  <si>
    <t>นายพิภพพัฒน์     เอกบุตร</t>
  </si>
  <si>
    <t>นางไพเราะ    ทองคำ</t>
  </si>
  <si>
    <t>นายเฉลิมชัย     ยี่สาร</t>
  </si>
  <si>
    <t>นายวัลลภ    สงล่า</t>
  </si>
  <si>
    <t>สำนักปลัดเทศบาล</t>
  </si>
  <si>
    <t>38-2-01-0101-002</t>
  </si>
  <si>
    <t>38-2-05-3101-002</t>
  </si>
  <si>
    <t>38-2-04-4701-001</t>
  </si>
  <si>
    <t>38-2-04-4701-002</t>
  </si>
  <si>
    <t>38-2-007-3301-001</t>
  </si>
  <si>
    <t>28-2-11-3801-001</t>
  </si>
  <si>
    <t>38-2-12-3205-001</t>
  </si>
  <si>
    <t>นางมธุรจน์    สุภาษิต</t>
  </si>
  <si>
    <t>นายภราดร    เวทยนุกูล</t>
  </si>
  <si>
    <t>พยาบาลวิชาชีพ</t>
  </si>
  <si>
    <t>นายธรรมรัตน์   อุบงชะนี</t>
  </si>
  <si>
    <t>นักสันทนาการ</t>
  </si>
  <si>
    <t>ผู้อำนวยการกองคลัง</t>
  </si>
  <si>
    <t>นางพรสุดา   วงษ์ขวัญเมือง</t>
  </si>
  <si>
    <t>นางศุภรัตน์   พูลผล</t>
  </si>
  <si>
    <t>ผู้อำนวยการกองการศึกษา</t>
  </si>
  <si>
    <t>นักบริหารงานการศึกษา</t>
  </si>
  <si>
    <t>นักวิชาการศึกษา</t>
  </si>
  <si>
    <t>ปฏิบัติงาน</t>
  </si>
  <si>
    <t>หน่วยตรวจสอบภายใน</t>
  </si>
  <si>
    <t>ผู้อำนวยการกองยุทธศาสตร์ฯ</t>
  </si>
  <si>
    <t>นายไพรสน   อุทธบูรณ์</t>
  </si>
  <si>
    <t>หัวหน้าฝ่ายปกครอง</t>
  </si>
  <si>
    <t>นายสามารถ  ยืนเยี่ยม</t>
  </si>
  <si>
    <t>38-2-05-2103-001</t>
  </si>
  <si>
    <t>ผู้อำนวยการกองช่าง</t>
  </si>
  <si>
    <t>นายปริญญา  ราชศิริ</t>
  </si>
  <si>
    <t xml:space="preserve">น.ส.ละออ  สุขเกษม </t>
  </si>
  <si>
    <t xml:space="preserve">นางกนกรัตน์  จันทร์บูรณ </t>
  </si>
  <si>
    <t xml:space="preserve">นายสุนทร  ชูเชิด </t>
  </si>
  <si>
    <t xml:space="preserve">นายประชุม   ปิ่นแก้ว </t>
  </si>
  <si>
    <t xml:space="preserve">นางกฤษณา   เพิ่มพงษ์พิพัฒน์ </t>
  </si>
  <si>
    <t xml:space="preserve">นางคณาพร   ประดิษฐวงค์ </t>
  </si>
  <si>
    <t xml:space="preserve">นายบุญชู   พุกสุข </t>
  </si>
  <si>
    <t xml:space="preserve">นายจุติ   อินจีน </t>
  </si>
  <si>
    <t>38-2-08-2107-001</t>
  </si>
  <si>
    <t>นางนันทพร  แสงยุนนท์</t>
  </si>
  <si>
    <t>นายสิทธิโชค  คุ้มทรัพย์</t>
  </si>
  <si>
    <t>เกษียณเบิกงบ 2568</t>
  </si>
  <si>
    <t>ทะเบียนลูกจ้างประจำ  ณ  1  ตุลาคม  2566</t>
  </si>
  <si>
    <t>อายุ</t>
  </si>
  <si>
    <t>น.ส.พุทธชาด  เสียงแจ้ว</t>
  </si>
  <si>
    <t>ที่</t>
  </si>
  <si>
    <t>ชื่อ-สกุล</t>
  </si>
  <si>
    <t>คุณวุฒิการศึกษา</t>
  </si>
  <si>
    <t>ระยะเวลาการ</t>
  </si>
  <si>
    <t>ดำรงตำแหน่ง</t>
  </si>
  <si>
    <t>(ปี/เดือน)</t>
  </si>
  <si>
    <t>การผ่านฝึกอบรมตาม</t>
  </si>
  <si>
    <t>หลักสูตรสายงาน</t>
  </si>
  <si>
    <t>แผนการเข้ารับการฝึกอบรม</t>
  </si>
  <si>
    <t>ตามหลักสูตรสายงาน</t>
  </si>
  <si>
    <t>น.ส.วริศรา  รอดน้อย</t>
  </si>
  <si>
    <t>นักวิชาการสิ่งแวดล้อม</t>
  </si>
  <si>
    <t>นักผังเมือง</t>
  </si>
  <si>
    <t>น.ส.มณีรัตน์  ซาบซึ้งไพร</t>
  </si>
  <si>
    <t>น.ส.วัชรี   ทองน้อย</t>
  </si>
  <si>
    <t>น.ส.รสริน  จริยะปัญญา</t>
  </si>
  <si>
    <t>น.ส.โสรีนา  ศิริสุข</t>
  </si>
  <si>
    <t>น.ส.ณัฐณิชา  แก้วเนตร</t>
  </si>
  <si>
    <t>น.ส.อริญชญา  ผลศรัทธา</t>
  </si>
  <si>
    <t>น.ส.อัจฉรา    ใจเที่ยง</t>
  </si>
  <si>
    <t>น.ส.ประทีป    ขวัญเรือน</t>
  </si>
  <si>
    <t>น.ส.ปัทมา    หลวงไกร</t>
  </si>
  <si>
    <t>น.ส.สยุมพร  เพ็ญกุล</t>
  </si>
  <si>
    <t>น.ส.ศลิษา     อินทร์หอม</t>
  </si>
  <si>
    <t>น.ส.พัชรี  ภะวะเวช</t>
  </si>
  <si>
    <t>น.ส.อริสา  วันเสือ</t>
  </si>
  <si>
    <t>น.ส.ลักขณา   บางเข่ง</t>
  </si>
  <si>
    <t>น.ส.สมาพร    อุทัยธรรม</t>
  </si>
  <si>
    <t>น.ส.จันทรา  มหาเบญจวงศ์</t>
  </si>
  <si>
    <t>น.ส.วราภรณ์  ทวีศรี</t>
  </si>
  <si>
    <t>น.ส.ทิพวรรณ   ทิมจิตร</t>
  </si>
  <si>
    <t>น.ส.สุภัชชา  ก้อนคำ</t>
  </si>
  <si>
    <t>น.ส.กนกวรรณ  อยู่ทอง</t>
  </si>
  <si>
    <t>น.ส.พรพรหม  เดชบุญ</t>
  </si>
  <si>
    <t>น.ส.โชติกา  พูดเพราะ</t>
  </si>
  <si>
    <t>น.ส.ธนันท์ธร  ดียิ่ง</t>
  </si>
  <si>
    <t>น.ส.นงเยาว์   ทับทิมแก้ว</t>
  </si>
  <si>
    <t>น.ส.สุดารัตน์  นพประชา</t>
  </si>
  <si>
    <t>น.ส.เต็มดวง  อินจีน</t>
  </si>
  <si>
    <t>น.ส.นิชาภา  ทองคำ</t>
  </si>
  <si>
    <t>รัฐประศาสนศาสตรมหาบัณฑิต</t>
  </si>
  <si>
    <t>ศิลปศาสตรบัณฑิต</t>
  </si>
  <si>
    <t>รัฐศาสตรมหาบัณฑิต</t>
  </si>
  <si>
    <t>บริหารธุรกิจบัณฑิต</t>
  </si>
  <si>
    <t>รัฐประศาสนศาสตรบัณฑิต</t>
  </si>
  <si>
    <t>เนติบัณฑิต</t>
  </si>
  <si>
    <t>วิทยาศาสตรบัณฑิต</t>
  </si>
  <si>
    <t>วิศวกรรมศาสตรบัณฑิต</t>
  </si>
  <si>
    <t>พยาบาลศาสตรบัณฑิต</t>
  </si>
  <si>
    <t>ครุศาสตรบัณฑิต</t>
  </si>
  <si>
    <t>บัญชีบัณฑิต</t>
  </si>
  <si>
    <t>รัฐศาสตรบัณฑิต</t>
  </si>
  <si>
    <t>4 ปี 10 เดือน</t>
  </si>
  <si>
    <t>13 ปี</t>
  </si>
  <si>
    <t>7 ปี 4 เดือน</t>
  </si>
  <si>
    <t>7 ปี 11 เดือน</t>
  </si>
  <si>
    <t>16 ปี 7 เดือน</t>
  </si>
  <si>
    <t>เจ้าหน้าที่/เจ้าพนักงานการเงินและบัญชี</t>
  </si>
  <si>
    <t>ปวส.วิชาการก่อสร้าง</t>
  </si>
  <si>
    <t>7 ปี 9 เดือน</t>
  </si>
  <si>
    <t>6 ปี 3 เดือน</t>
  </si>
  <si>
    <t>8 ปี</t>
  </si>
  <si>
    <t>3 ปี 1 เดือน</t>
  </si>
  <si>
    <t>เจ้าหน้าที่/เจ้าพนักงานธุรการ</t>
  </si>
  <si>
    <t>2 ปี 3 เดือน</t>
  </si>
  <si>
    <t>เจ้าหน้าที่บริหารงานทะเบียนและบัตร</t>
  </si>
  <si>
    <t>เจ้าหน้าที่/เจ้าพนักงานพัสดุ</t>
  </si>
  <si>
    <t>3 ปี 3 เดือน</t>
  </si>
  <si>
    <t>3 ปี 9 เดือน</t>
  </si>
  <si>
    <t>1 ปี</t>
  </si>
  <si>
    <t>บริหารธุรกิจมหาบัณฑิต</t>
  </si>
  <si>
    <t>5 ปี 8 เดือน</t>
  </si>
  <si>
    <t>3 ปี 2 เดือน</t>
  </si>
  <si>
    <t>ผังเมืองมหาบัณทิต</t>
  </si>
  <si>
    <t>8 เดือน</t>
  </si>
  <si>
    <t>ศึกษาศาสตรมหาบัณฑิต</t>
  </si>
  <si>
    <t>ครุศาสตรมหาบัณฑิต</t>
  </si>
  <si>
    <t>5 ปี 3 เดือน</t>
  </si>
  <si>
    <t>นางจริยา  ทองมี</t>
  </si>
  <si>
    <t>3.6  การพัฒนาพนักงานส่วนท้องถิ่นตามหลักสูตรสายงาน</t>
  </si>
  <si>
    <t>8 ปี 9 เดือน</t>
  </si>
  <si>
    <t xml:space="preserve">เทศบาลตำบลท่ายาง  ได้วิเคราะห์และสรุปการพัฒนาพนักงานเทศบาล  ตามหลักสูตรสายงานขององค์กรปกครองส่วนท้องถิ่น โดยใช้ข้อมูลบุคลากรปัจจุบัน  </t>
  </si>
  <si>
    <t>เพื่อส่งเสริมให้พนักงานได้รับการฝึกอบรมหลักสูตรสายงานตามที่กำหนด  และส่งเสริมเส้นทางความก้าวหน้าของพนักงาน  ดังนี้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</si>
</sst>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[$-41E]d\ mmmm\ yyyy"/>
    <numFmt numFmtId="183" formatCode="[$-D01041E]d\ mmm\ yy;@"/>
    <numFmt numFmtId="184" formatCode="[$-101041E]d\ mmmm\ yyyy;@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u val="single"/>
      <sz val="14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b/>
      <u val="single"/>
      <sz val="14"/>
      <color indexed="8"/>
      <name val="TH SarabunIT๙"/>
      <family val="2"/>
    </font>
    <font>
      <sz val="13"/>
      <color indexed="8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TH SarabunIT๙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/>
    </xf>
    <xf numFmtId="0" fontId="2" fillId="12" borderId="0" xfId="0" applyFont="1" applyFill="1" applyAlignment="1">
      <alignment/>
    </xf>
    <xf numFmtId="0" fontId="4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shrinkToFit="1"/>
    </xf>
    <xf numFmtId="49" fontId="47" fillId="0" borderId="0" xfId="0" applyNumberFormat="1" applyFont="1" applyFill="1" applyBorder="1" applyAlignment="1">
      <alignment horizontal="center"/>
    </xf>
    <xf numFmtId="184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184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shrinkToFit="1"/>
    </xf>
    <xf numFmtId="18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shrinkToFit="1"/>
    </xf>
    <xf numFmtId="0" fontId="46" fillId="0" borderId="14" xfId="0" applyFont="1" applyFill="1" applyBorder="1" applyAlignment="1">
      <alignment horizontal="center" shrinkToFit="1"/>
    </xf>
    <xf numFmtId="0" fontId="46" fillId="0" borderId="11" xfId="0" applyFont="1" applyFill="1" applyBorder="1" applyAlignment="1">
      <alignment shrinkToFit="1"/>
    </xf>
    <xf numFmtId="0" fontId="47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46" fillId="0" borderId="14" xfId="0" applyFont="1" applyFill="1" applyBorder="1" applyAlignment="1">
      <alignment shrinkToFit="1"/>
    </xf>
    <xf numFmtId="0" fontId="4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2" xfId="37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left" shrinkToFit="1"/>
    </xf>
    <xf numFmtId="0" fontId="6" fillId="0" borderId="12" xfId="0" applyFont="1" applyFill="1" applyBorder="1" applyAlignment="1">
      <alignment horizontal="center" shrinkToFit="1"/>
    </xf>
    <xf numFmtId="1" fontId="6" fillId="0" borderId="12" xfId="0" applyNumberFormat="1" applyFont="1" applyFill="1" applyBorder="1" applyAlignment="1">
      <alignment horizontal="center" shrinkToFit="1"/>
    </xf>
    <xf numFmtId="49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184" fontId="47" fillId="0" borderId="12" xfId="0" applyNumberFormat="1" applyFont="1" applyFill="1" applyBorder="1" applyAlignment="1">
      <alignment horizontal="center"/>
    </xf>
    <xf numFmtId="14" fontId="47" fillId="0" borderId="12" xfId="0" applyNumberFormat="1" applyFont="1" applyFill="1" applyBorder="1" applyAlignment="1">
      <alignment horizontal="center"/>
    </xf>
    <xf numFmtId="0" fontId="47" fillId="0" borderId="12" xfId="0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 shrinkToFit="1"/>
    </xf>
    <xf numFmtId="0" fontId="47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47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shrinkToFit="1"/>
    </xf>
    <xf numFmtId="184" fontId="6" fillId="0" borderId="12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shrinkToFit="1"/>
    </xf>
    <xf numFmtId="0" fontId="6" fillId="0" borderId="12" xfId="0" applyFont="1" applyFill="1" applyBorder="1" applyAlignment="1">
      <alignment shrinkToFit="1"/>
    </xf>
    <xf numFmtId="184" fontId="2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184" fontId="46" fillId="0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84" fontId="46" fillId="0" borderId="12" xfId="0" applyNumberFormat="1" applyFont="1" applyFill="1" applyBorder="1" applyAlignment="1">
      <alignment horizontal="center"/>
    </xf>
    <xf numFmtId="0" fontId="46" fillId="0" borderId="12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/>
    </xf>
    <xf numFmtId="184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shrinkToFit="1"/>
    </xf>
    <xf numFmtId="0" fontId="48" fillId="0" borderId="0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9</xdr:row>
      <xdr:rowOff>95250</xdr:rowOff>
    </xdr:from>
    <xdr:to>
      <xdr:col>23</xdr:col>
      <xdr:colOff>476250</xdr:colOff>
      <xdr:row>9</xdr:row>
      <xdr:rowOff>142875</xdr:rowOff>
    </xdr:to>
    <xdr:sp>
      <xdr:nvSpPr>
        <xdr:cNvPr id="1" name="ลูกศร: ซ้าย-ขวา 2"/>
        <xdr:cNvSpPr>
          <a:spLocks/>
        </xdr:cNvSpPr>
      </xdr:nvSpPr>
      <xdr:spPr>
        <a:xfrm>
          <a:off x="6810375" y="224790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11</xdr:row>
      <xdr:rowOff>85725</xdr:rowOff>
    </xdr:from>
    <xdr:to>
      <xdr:col>23</xdr:col>
      <xdr:colOff>457200</xdr:colOff>
      <xdr:row>11</xdr:row>
      <xdr:rowOff>133350</xdr:rowOff>
    </xdr:to>
    <xdr:sp>
      <xdr:nvSpPr>
        <xdr:cNvPr id="2" name="ลูกศร: ซ้าย-ขวา 3"/>
        <xdr:cNvSpPr>
          <a:spLocks/>
        </xdr:cNvSpPr>
      </xdr:nvSpPr>
      <xdr:spPr>
        <a:xfrm>
          <a:off x="6800850" y="2695575"/>
          <a:ext cx="1428750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15</xdr:row>
      <xdr:rowOff>95250</xdr:rowOff>
    </xdr:from>
    <xdr:to>
      <xdr:col>23</xdr:col>
      <xdr:colOff>457200</xdr:colOff>
      <xdr:row>15</xdr:row>
      <xdr:rowOff>142875</xdr:rowOff>
    </xdr:to>
    <xdr:sp>
      <xdr:nvSpPr>
        <xdr:cNvPr id="3" name="ลูกศร: ซ้าย-ขวา 4"/>
        <xdr:cNvSpPr>
          <a:spLocks/>
        </xdr:cNvSpPr>
      </xdr:nvSpPr>
      <xdr:spPr>
        <a:xfrm>
          <a:off x="6791325" y="361950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17</xdr:row>
      <xdr:rowOff>114300</xdr:rowOff>
    </xdr:from>
    <xdr:to>
      <xdr:col>23</xdr:col>
      <xdr:colOff>447675</xdr:colOff>
      <xdr:row>17</xdr:row>
      <xdr:rowOff>161925</xdr:rowOff>
    </xdr:to>
    <xdr:sp>
      <xdr:nvSpPr>
        <xdr:cNvPr id="4" name="ลูกศร: ซ้าย-ขวา 5"/>
        <xdr:cNvSpPr>
          <a:spLocks/>
        </xdr:cNvSpPr>
      </xdr:nvSpPr>
      <xdr:spPr>
        <a:xfrm>
          <a:off x="6791325" y="4095750"/>
          <a:ext cx="1428750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19</xdr:row>
      <xdr:rowOff>95250</xdr:rowOff>
    </xdr:from>
    <xdr:to>
      <xdr:col>23</xdr:col>
      <xdr:colOff>457200</xdr:colOff>
      <xdr:row>19</xdr:row>
      <xdr:rowOff>142875</xdr:rowOff>
    </xdr:to>
    <xdr:sp>
      <xdr:nvSpPr>
        <xdr:cNvPr id="5" name="ลูกศร: ซ้าย-ขวา 6"/>
        <xdr:cNvSpPr>
          <a:spLocks/>
        </xdr:cNvSpPr>
      </xdr:nvSpPr>
      <xdr:spPr>
        <a:xfrm>
          <a:off x="6791325" y="453390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22</xdr:row>
      <xdr:rowOff>104775</xdr:rowOff>
    </xdr:from>
    <xdr:to>
      <xdr:col>23</xdr:col>
      <xdr:colOff>457200</xdr:colOff>
      <xdr:row>22</xdr:row>
      <xdr:rowOff>152400</xdr:rowOff>
    </xdr:to>
    <xdr:sp>
      <xdr:nvSpPr>
        <xdr:cNvPr id="6" name="ลูกศร: ซ้าย-ขวา 7"/>
        <xdr:cNvSpPr>
          <a:spLocks/>
        </xdr:cNvSpPr>
      </xdr:nvSpPr>
      <xdr:spPr>
        <a:xfrm>
          <a:off x="6800850" y="5229225"/>
          <a:ext cx="1428750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23</xdr:row>
      <xdr:rowOff>85725</xdr:rowOff>
    </xdr:from>
    <xdr:to>
      <xdr:col>23</xdr:col>
      <xdr:colOff>466725</xdr:colOff>
      <xdr:row>23</xdr:row>
      <xdr:rowOff>133350</xdr:rowOff>
    </xdr:to>
    <xdr:sp>
      <xdr:nvSpPr>
        <xdr:cNvPr id="7" name="ลูกศร: ซ้าย-ขวา 8"/>
        <xdr:cNvSpPr>
          <a:spLocks/>
        </xdr:cNvSpPr>
      </xdr:nvSpPr>
      <xdr:spPr>
        <a:xfrm>
          <a:off x="6800850" y="5438775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47625</xdr:colOff>
      <xdr:row>24</xdr:row>
      <xdr:rowOff>114300</xdr:rowOff>
    </xdr:from>
    <xdr:to>
      <xdr:col>23</xdr:col>
      <xdr:colOff>476250</xdr:colOff>
      <xdr:row>24</xdr:row>
      <xdr:rowOff>161925</xdr:rowOff>
    </xdr:to>
    <xdr:sp>
      <xdr:nvSpPr>
        <xdr:cNvPr id="8" name="ลูกศร: ซ้าย-ขวา 9"/>
        <xdr:cNvSpPr>
          <a:spLocks/>
        </xdr:cNvSpPr>
      </xdr:nvSpPr>
      <xdr:spPr>
        <a:xfrm>
          <a:off x="6810375" y="569595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36</xdr:row>
      <xdr:rowOff>95250</xdr:rowOff>
    </xdr:from>
    <xdr:to>
      <xdr:col>23</xdr:col>
      <xdr:colOff>466725</xdr:colOff>
      <xdr:row>36</xdr:row>
      <xdr:rowOff>142875</xdr:rowOff>
    </xdr:to>
    <xdr:sp>
      <xdr:nvSpPr>
        <xdr:cNvPr id="9" name="ลูกศร: ซ้าย-ขวา 10"/>
        <xdr:cNvSpPr>
          <a:spLocks/>
        </xdr:cNvSpPr>
      </xdr:nvSpPr>
      <xdr:spPr>
        <a:xfrm>
          <a:off x="6800850" y="842010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40</xdr:row>
      <xdr:rowOff>95250</xdr:rowOff>
    </xdr:from>
    <xdr:to>
      <xdr:col>23</xdr:col>
      <xdr:colOff>457200</xdr:colOff>
      <xdr:row>40</xdr:row>
      <xdr:rowOff>142875</xdr:rowOff>
    </xdr:to>
    <xdr:sp>
      <xdr:nvSpPr>
        <xdr:cNvPr id="10" name="ลูกศร: ซ้าย-ขวา 12"/>
        <xdr:cNvSpPr>
          <a:spLocks/>
        </xdr:cNvSpPr>
      </xdr:nvSpPr>
      <xdr:spPr>
        <a:xfrm>
          <a:off x="6791325" y="933450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43</xdr:row>
      <xdr:rowOff>114300</xdr:rowOff>
    </xdr:from>
    <xdr:to>
      <xdr:col>23</xdr:col>
      <xdr:colOff>466725</xdr:colOff>
      <xdr:row>43</xdr:row>
      <xdr:rowOff>161925</xdr:rowOff>
    </xdr:to>
    <xdr:sp>
      <xdr:nvSpPr>
        <xdr:cNvPr id="11" name="ลูกศร: ซ้าย-ขวา 13"/>
        <xdr:cNvSpPr>
          <a:spLocks/>
        </xdr:cNvSpPr>
      </xdr:nvSpPr>
      <xdr:spPr>
        <a:xfrm>
          <a:off x="6800850" y="1003935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47625</xdr:colOff>
      <xdr:row>44</xdr:row>
      <xdr:rowOff>104775</xdr:rowOff>
    </xdr:from>
    <xdr:to>
      <xdr:col>23</xdr:col>
      <xdr:colOff>476250</xdr:colOff>
      <xdr:row>44</xdr:row>
      <xdr:rowOff>152400</xdr:rowOff>
    </xdr:to>
    <xdr:sp>
      <xdr:nvSpPr>
        <xdr:cNvPr id="12" name="ลูกศร: ซ้าย-ขวา 14"/>
        <xdr:cNvSpPr>
          <a:spLocks/>
        </xdr:cNvSpPr>
      </xdr:nvSpPr>
      <xdr:spPr>
        <a:xfrm>
          <a:off x="6810375" y="10258425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45</xdr:row>
      <xdr:rowOff>104775</xdr:rowOff>
    </xdr:from>
    <xdr:to>
      <xdr:col>23</xdr:col>
      <xdr:colOff>457200</xdr:colOff>
      <xdr:row>45</xdr:row>
      <xdr:rowOff>152400</xdr:rowOff>
    </xdr:to>
    <xdr:sp>
      <xdr:nvSpPr>
        <xdr:cNvPr id="13" name="ลูกศร: ซ้าย-ขวา 15"/>
        <xdr:cNvSpPr>
          <a:spLocks/>
        </xdr:cNvSpPr>
      </xdr:nvSpPr>
      <xdr:spPr>
        <a:xfrm>
          <a:off x="6800850" y="10487025"/>
          <a:ext cx="1428750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46</xdr:row>
      <xdr:rowOff>95250</xdr:rowOff>
    </xdr:from>
    <xdr:to>
      <xdr:col>23</xdr:col>
      <xdr:colOff>457200</xdr:colOff>
      <xdr:row>46</xdr:row>
      <xdr:rowOff>142875</xdr:rowOff>
    </xdr:to>
    <xdr:sp>
      <xdr:nvSpPr>
        <xdr:cNvPr id="14" name="ลูกศร: ซ้าย-ขวา 16"/>
        <xdr:cNvSpPr>
          <a:spLocks/>
        </xdr:cNvSpPr>
      </xdr:nvSpPr>
      <xdr:spPr>
        <a:xfrm>
          <a:off x="6791325" y="1070610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47</xdr:row>
      <xdr:rowOff>95250</xdr:rowOff>
    </xdr:from>
    <xdr:to>
      <xdr:col>23</xdr:col>
      <xdr:colOff>447675</xdr:colOff>
      <xdr:row>47</xdr:row>
      <xdr:rowOff>142875</xdr:rowOff>
    </xdr:to>
    <xdr:sp>
      <xdr:nvSpPr>
        <xdr:cNvPr id="15" name="ลูกศร: ซ้าย-ขวา 17"/>
        <xdr:cNvSpPr>
          <a:spLocks/>
        </xdr:cNvSpPr>
      </xdr:nvSpPr>
      <xdr:spPr>
        <a:xfrm>
          <a:off x="6791325" y="10934700"/>
          <a:ext cx="1428750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48</xdr:row>
      <xdr:rowOff>114300</xdr:rowOff>
    </xdr:from>
    <xdr:to>
      <xdr:col>23</xdr:col>
      <xdr:colOff>457200</xdr:colOff>
      <xdr:row>48</xdr:row>
      <xdr:rowOff>161925</xdr:rowOff>
    </xdr:to>
    <xdr:sp>
      <xdr:nvSpPr>
        <xdr:cNvPr id="16" name="ลูกศร: ซ้าย-ขวา 18"/>
        <xdr:cNvSpPr>
          <a:spLocks/>
        </xdr:cNvSpPr>
      </xdr:nvSpPr>
      <xdr:spPr>
        <a:xfrm>
          <a:off x="6800850" y="11182350"/>
          <a:ext cx="1428750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49</xdr:row>
      <xdr:rowOff>114300</xdr:rowOff>
    </xdr:from>
    <xdr:to>
      <xdr:col>23</xdr:col>
      <xdr:colOff>466725</xdr:colOff>
      <xdr:row>49</xdr:row>
      <xdr:rowOff>161925</xdr:rowOff>
    </xdr:to>
    <xdr:sp>
      <xdr:nvSpPr>
        <xdr:cNvPr id="17" name="ลูกศร: ซ้าย-ขวา 19"/>
        <xdr:cNvSpPr>
          <a:spLocks/>
        </xdr:cNvSpPr>
      </xdr:nvSpPr>
      <xdr:spPr>
        <a:xfrm>
          <a:off x="6800850" y="1141095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50</xdr:row>
      <xdr:rowOff>95250</xdr:rowOff>
    </xdr:from>
    <xdr:to>
      <xdr:col>23</xdr:col>
      <xdr:colOff>466725</xdr:colOff>
      <xdr:row>50</xdr:row>
      <xdr:rowOff>142875</xdr:rowOff>
    </xdr:to>
    <xdr:sp>
      <xdr:nvSpPr>
        <xdr:cNvPr id="18" name="ลูกศร: ซ้าย-ขวา 20"/>
        <xdr:cNvSpPr>
          <a:spLocks/>
        </xdr:cNvSpPr>
      </xdr:nvSpPr>
      <xdr:spPr>
        <a:xfrm>
          <a:off x="6800850" y="1162050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57150</xdr:colOff>
      <xdr:row>51</xdr:row>
      <xdr:rowOff>114300</xdr:rowOff>
    </xdr:from>
    <xdr:to>
      <xdr:col>23</xdr:col>
      <xdr:colOff>485775</xdr:colOff>
      <xdr:row>51</xdr:row>
      <xdr:rowOff>161925</xdr:rowOff>
    </xdr:to>
    <xdr:sp>
      <xdr:nvSpPr>
        <xdr:cNvPr id="19" name="ลูกศร: ซ้าย-ขวา 21"/>
        <xdr:cNvSpPr>
          <a:spLocks/>
        </xdr:cNvSpPr>
      </xdr:nvSpPr>
      <xdr:spPr>
        <a:xfrm>
          <a:off x="6819900" y="1186815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47625</xdr:colOff>
      <xdr:row>53</xdr:row>
      <xdr:rowOff>114300</xdr:rowOff>
    </xdr:from>
    <xdr:to>
      <xdr:col>23</xdr:col>
      <xdr:colOff>476250</xdr:colOff>
      <xdr:row>53</xdr:row>
      <xdr:rowOff>161925</xdr:rowOff>
    </xdr:to>
    <xdr:sp>
      <xdr:nvSpPr>
        <xdr:cNvPr id="20" name="ลูกศร: ซ้าย-ขวา 23"/>
        <xdr:cNvSpPr>
          <a:spLocks/>
        </xdr:cNvSpPr>
      </xdr:nvSpPr>
      <xdr:spPr>
        <a:xfrm>
          <a:off x="6810375" y="1232535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55</xdr:row>
      <xdr:rowOff>104775</xdr:rowOff>
    </xdr:from>
    <xdr:to>
      <xdr:col>23</xdr:col>
      <xdr:colOff>466725</xdr:colOff>
      <xdr:row>55</xdr:row>
      <xdr:rowOff>152400</xdr:rowOff>
    </xdr:to>
    <xdr:sp>
      <xdr:nvSpPr>
        <xdr:cNvPr id="21" name="ลูกศร: ซ้าย-ขวา 25"/>
        <xdr:cNvSpPr>
          <a:spLocks/>
        </xdr:cNvSpPr>
      </xdr:nvSpPr>
      <xdr:spPr>
        <a:xfrm>
          <a:off x="6800850" y="12773025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56</xdr:row>
      <xdr:rowOff>85725</xdr:rowOff>
    </xdr:from>
    <xdr:to>
      <xdr:col>23</xdr:col>
      <xdr:colOff>466725</xdr:colOff>
      <xdr:row>56</xdr:row>
      <xdr:rowOff>133350</xdr:rowOff>
    </xdr:to>
    <xdr:sp>
      <xdr:nvSpPr>
        <xdr:cNvPr id="22" name="ลูกศร: ซ้าย-ขวา 26"/>
        <xdr:cNvSpPr>
          <a:spLocks/>
        </xdr:cNvSpPr>
      </xdr:nvSpPr>
      <xdr:spPr>
        <a:xfrm>
          <a:off x="6800850" y="12982575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57</xdr:row>
      <xdr:rowOff>104775</xdr:rowOff>
    </xdr:from>
    <xdr:to>
      <xdr:col>23</xdr:col>
      <xdr:colOff>466725</xdr:colOff>
      <xdr:row>57</xdr:row>
      <xdr:rowOff>152400</xdr:rowOff>
    </xdr:to>
    <xdr:sp>
      <xdr:nvSpPr>
        <xdr:cNvPr id="23" name="ลูกศร: ซ้าย-ขวา 27"/>
        <xdr:cNvSpPr>
          <a:spLocks/>
        </xdr:cNvSpPr>
      </xdr:nvSpPr>
      <xdr:spPr>
        <a:xfrm>
          <a:off x="6800850" y="13230225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47625</xdr:colOff>
      <xdr:row>58</xdr:row>
      <xdr:rowOff>95250</xdr:rowOff>
    </xdr:from>
    <xdr:to>
      <xdr:col>23</xdr:col>
      <xdr:colOff>476250</xdr:colOff>
      <xdr:row>58</xdr:row>
      <xdr:rowOff>142875</xdr:rowOff>
    </xdr:to>
    <xdr:sp>
      <xdr:nvSpPr>
        <xdr:cNvPr id="24" name="ลูกศร: ซ้าย-ขวา 28"/>
        <xdr:cNvSpPr>
          <a:spLocks/>
        </xdr:cNvSpPr>
      </xdr:nvSpPr>
      <xdr:spPr>
        <a:xfrm>
          <a:off x="6810375" y="1344930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47625</xdr:colOff>
      <xdr:row>59</xdr:row>
      <xdr:rowOff>85725</xdr:rowOff>
    </xdr:from>
    <xdr:to>
      <xdr:col>23</xdr:col>
      <xdr:colOff>476250</xdr:colOff>
      <xdr:row>59</xdr:row>
      <xdr:rowOff>133350</xdr:rowOff>
    </xdr:to>
    <xdr:sp>
      <xdr:nvSpPr>
        <xdr:cNvPr id="25" name="ลูกศร: ซ้าย-ขวา 29"/>
        <xdr:cNvSpPr>
          <a:spLocks/>
        </xdr:cNvSpPr>
      </xdr:nvSpPr>
      <xdr:spPr>
        <a:xfrm>
          <a:off x="6810375" y="13668375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82</xdr:row>
      <xdr:rowOff>104775</xdr:rowOff>
    </xdr:from>
    <xdr:to>
      <xdr:col>23</xdr:col>
      <xdr:colOff>447675</xdr:colOff>
      <xdr:row>82</xdr:row>
      <xdr:rowOff>142875</xdr:rowOff>
    </xdr:to>
    <xdr:sp>
      <xdr:nvSpPr>
        <xdr:cNvPr id="26" name="ลูกศร: ซ้าย-ขวา 32"/>
        <xdr:cNvSpPr>
          <a:spLocks/>
        </xdr:cNvSpPr>
      </xdr:nvSpPr>
      <xdr:spPr>
        <a:xfrm>
          <a:off x="6791325" y="18802350"/>
          <a:ext cx="1428750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78</xdr:row>
      <xdr:rowOff>114300</xdr:rowOff>
    </xdr:from>
    <xdr:to>
      <xdr:col>23</xdr:col>
      <xdr:colOff>466725</xdr:colOff>
      <xdr:row>78</xdr:row>
      <xdr:rowOff>152400</xdr:rowOff>
    </xdr:to>
    <xdr:sp>
      <xdr:nvSpPr>
        <xdr:cNvPr id="27" name="ลูกศร: ซ้าย-ขวา 33"/>
        <xdr:cNvSpPr>
          <a:spLocks/>
        </xdr:cNvSpPr>
      </xdr:nvSpPr>
      <xdr:spPr>
        <a:xfrm>
          <a:off x="6800850" y="17935575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77</xdr:row>
      <xdr:rowOff>95250</xdr:rowOff>
    </xdr:from>
    <xdr:to>
      <xdr:col>23</xdr:col>
      <xdr:colOff>447675</xdr:colOff>
      <xdr:row>77</xdr:row>
      <xdr:rowOff>142875</xdr:rowOff>
    </xdr:to>
    <xdr:sp>
      <xdr:nvSpPr>
        <xdr:cNvPr id="28" name="ลูกศร: ซ้าย-ขวา 34"/>
        <xdr:cNvSpPr>
          <a:spLocks/>
        </xdr:cNvSpPr>
      </xdr:nvSpPr>
      <xdr:spPr>
        <a:xfrm>
          <a:off x="6791325" y="17697450"/>
          <a:ext cx="1428750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75</xdr:row>
      <xdr:rowOff>114300</xdr:rowOff>
    </xdr:from>
    <xdr:to>
      <xdr:col>23</xdr:col>
      <xdr:colOff>466725</xdr:colOff>
      <xdr:row>75</xdr:row>
      <xdr:rowOff>152400</xdr:rowOff>
    </xdr:to>
    <xdr:sp>
      <xdr:nvSpPr>
        <xdr:cNvPr id="29" name="ลูกศร: ซ้าย-ขวา 35"/>
        <xdr:cNvSpPr>
          <a:spLocks/>
        </xdr:cNvSpPr>
      </xdr:nvSpPr>
      <xdr:spPr>
        <a:xfrm>
          <a:off x="6800850" y="1727835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86</xdr:row>
      <xdr:rowOff>85725</xdr:rowOff>
    </xdr:from>
    <xdr:to>
      <xdr:col>23</xdr:col>
      <xdr:colOff>457200</xdr:colOff>
      <xdr:row>86</xdr:row>
      <xdr:rowOff>133350</xdr:rowOff>
    </xdr:to>
    <xdr:sp>
      <xdr:nvSpPr>
        <xdr:cNvPr id="30" name="ลูกศร: ซ้าย-ขวา 36"/>
        <xdr:cNvSpPr>
          <a:spLocks/>
        </xdr:cNvSpPr>
      </xdr:nvSpPr>
      <xdr:spPr>
        <a:xfrm>
          <a:off x="6791325" y="1965960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80</xdr:row>
      <xdr:rowOff>95250</xdr:rowOff>
    </xdr:from>
    <xdr:to>
      <xdr:col>23</xdr:col>
      <xdr:colOff>457200</xdr:colOff>
      <xdr:row>80</xdr:row>
      <xdr:rowOff>142875</xdr:rowOff>
    </xdr:to>
    <xdr:sp>
      <xdr:nvSpPr>
        <xdr:cNvPr id="31" name="ลูกศร: ซ้าย-ขวา 37"/>
        <xdr:cNvSpPr>
          <a:spLocks/>
        </xdr:cNvSpPr>
      </xdr:nvSpPr>
      <xdr:spPr>
        <a:xfrm>
          <a:off x="6791325" y="18354675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88</xdr:row>
      <xdr:rowOff>114300</xdr:rowOff>
    </xdr:from>
    <xdr:to>
      <xdr:col>23</xdr:col>
      <xdr:colOff>457200</xdr:colOff>
      <xdr:row>88</xdr:row>
      <xdr:rowOff>152400</xdr:rowOff>
    </xdr:to>
    <xdr:sp>
      <xdr:nvSpPr>
        <xdr:cNvPr id="32" name="ลูกศร: ซ้าย-ขวา 38"/>
        <xdr:cNvSpPr>
          <a:spLocks/>
        </xdr:cNvSpPr>
      </xdr:nvSpPr>
      <xdr:spPr>
        <a:xfrm>
          <a:off x="6800850" y="20126325"/>
          <a:ext cx="1428750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90</xdr:row>
      <xdr:rowOff>95250</xdr:rowOff>
    </xdr:from>
    <xdr:to>
      <xdr:col>23</xdr:col>
      <xdr:colOff>466725</xdr:colOff>
      <xdr:row>90</xdr:row>
      <xdr:rowOff>142875</xdr:rowOff>
    </xdr:to>
    <xdr:sp>
      <xdr:nvSpPr>
        <xdr:cNvPr id="33" name="ลูกศร: ซ้าย-ขวา 39"/>
        <xdr:cNvSpPr>
          <a:spLocks/>
        </xdr:cNvSpPr>
      </xdr:nvSpPr>
      <xdr:spPr>
        <a:xfrm>
          <a:off x="6800850" y="20545425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91</xdr:row>
      <xdr:rowOff>114300</xdr:rowOff>
    </xdr:from>
    <xdr:to>
      <xdr:col>23</xdr:col>
      <xdr:colOff>466725</xdr:colOff>
      <xdr:row>91</xdr:row>
      <xdr:rowOff>152400</xdr:rowOff>
    </xdr:to>
    <xdr:sp>
      <xdr:nvSpPr>
        <xdr:cNvPr id="34" name="ลูกศร: ซ้าย-ขวา 40"/>
        <xdr:cNvSpPr>
          <a:spLocks/>
        </xdr:cNvSpPr>
      </xdr:nvSpPr>
      <xdr:spPr>
        <a:xfrm>
          <a:off x="6800850" y="2078355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47625</xdr:colOff>
      <xdr:row>93</xdr:row>
      <xdr:rowOff>114300</xdr:rowOff>
    </xdr:from>
    <xdr:to>
      <xdr:col>23</xdr:col>
      <xdr:colOff>476250</xdr:colOff>
      <xdr:row>93</xdr:row>
      <xdr:rowOff>152400</xdr:rowOff>
    </xdr:to>
    <xdr:sp>
      <xdr:nvSpPr>
        <xdr:cNvPr id="35" name="ลูกศร: ซ้าย-ขวา 42"/>
        <xdr:cNvSpPr>
          <a:spLocks/>
        </xdr:cNvSpPr>
      </xdr:nvSpPr>
      <xdr:spPr>
        <a:xfrm>
          <a:off x="6810375" y="2122170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37</xdr:row>
      <xdr:rowOff>104775</xdr:rowOff>
    </xdr:from>
    <xdr:to>
      <xdr:col>23</xdr:col>
      <xdr:colOff>457200</xdr:colOff>
      <xdr:row>37</xdr:row>
      <xdr:rowOff>152400</xdr:rowOff>
    </xdr:to>
    <xdr:sp>
      <xdr:nvSpPr>
        <xdr:cNvPr id="36" name="ลูกศร: ซ้าย-ขวา 43"/>
        <xdr:cNvSpPr>
          <a:spLocks/>
        </xdr:cNvSpPr>
      </xdr:nvSpPr>
      <xdr:spPr>
        <a:xfrm>
          <a:off x="6800850" y="8658225"/>
          <a:ext cx="1428750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38</xdr:row>
      <xdr:rowOff>104775</xdr:rowOff>
    </xdr:from>
    <xdr:to>
      <xdr:col>23</xdr:col>
      <xdr:colOff>457200</xdr:colOff>
      <xdr:row>38</xdr:row>
      <xdr:rowOff>152400</xdr:rowOff>
    </xdr:to>
    <xdr:sp>
      <xdr:nvSpPr>
        <xdr:cNvPr id="37" name="ลูกศร: ซ้าย-ขวา 44"/>
        <xdr:cNvSpPr>
          <a:spLocks/>
        </xdr:cNvSpPr>
      </xdr:nvSpPr>
      <xdr:spPr>
        <a:xfrm>
          <a:off x="6800850" y="8886825"/>
          <a:ext cx="1428750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68</xdr:row>
      <xdr:rowOff>104775</xdr:rowOff>
    </xdr:from>
    <xdr:to>
      <xdr:col>23</xdr:col>
      <xdr:colOff>447675</xdr:colOff>
      <xdr:row>68</xdr:row>
      <xdr:rowOff>142875</xdr:rowOff>
    </xdr:to>
    <xdr:sp>
      <xdr:nvSpPr>
        <xdr:cNvPr id="38" name="ลูกศร: ซ้าย-ขวา 45"/>
        <xdr:cNvSpPr>
          <a:spLocks/>
        </xdr:cNvSpPr>
      </xdr:nvSpPr>
      <xdr:spPr>
        <a:xfrm>
          <a:off x="6791325" y="15735300"/>
          <a:ext cx="1428750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69</xdr:row>
      <xdr:rowOff>114300</xdr:rowOff>
    </xdr:from>
    <xdr:to>
      <xdr:col>23</xdr:col>
      <xdr:colOff>457200</xdr:colOff>
      <xdr:row>69</xdr:row>
      <xdr:rowOff>152400</xdr:rowOff>
    </xdr:to>
    <xdr:sp>
      <xdr:nvSpPr>
        <xdr:cNvPr id="39" name="ลูกศร: ซ้าย-ขวา 46"/>
        <xdr:cNvSpPr>
          <a:spLocks/>
        </xdr:cNvSpPr>
      </xdr:nvSpPr>
      <xdr:spPr>
        <a:xfrm>
          <a:off x="6791325" y="15963900"/>
          <a:ext cx="1438275" cy="47625"/>
        </a:xfrm>
        <a:prstGeom prst="leftRightArrow">
          <a:avLst>
            <a:gd name="adj" fmla="val -48601"/>
          </a:avLst>
        </a:prstGeom>
        <a:solidFill>
          <a:srgbClr val="5B9BD5"/>
        </a:solidFill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4"/>
  <sheetViews>
    <sheetView tabSelected="1" zoomScale="110" zoomScaleNormal="110" zoomScaleSheetLayoutView="110" zoomScalePageLayoutView="0" workbookViewId="0" topLeftCell="A1">
      <selection activeCell="AC15" sqref="AC15"/>
    </sheetView>
  </sheetViews>
  <sheetFormatPr defaultColWidth="9.00390625" defaultRowHeight="18" customHeight="1"/>
  <cols>
    <col min="1" max="1" width="2.57421875" style="25" customWidth="1"/>
    <col min="2" max="2" width="5.140625" style="21" customWidth="1"/>
    <col min="3" max="3" width="21.140625" style="21" hidden="1" customWidth="1"/>
    <col min="4" max="4" width="18.57421875" style="22" customWidth="1"/>
    <col min="5" max="5" width="15.28125" style="22" hidden="1" customWidth="1"/>
    <col min="6" max="6" width="18.57421875" style="22" hidden="1" customWidth="1"/>
    <col min="7" max="7" width="21.00390625" style="21" customWidth="1"/>
    <col min="8" max="8" width="8.8515625" style="21" customWidth="1"/>
    <col min="9" max="9" width="18.140625" style="22" customWidth="1"/>
    <col min="10" max="10" width="25.00390625" style="22" hidden="1" customWidth="1"/>
    <col min="11" max="11" width="26.421875" style="22" hidden="1" customWidth="1"/>
    <col min="12" max="12" width="14.421875" style="21" hidden="1" customWidth="1"/>
    <col min="13" max="13" width="5.7109375" style="23" hidden="1" customWidth="1"/>
    <col min="14" max="14" width="8.421875" style="23" hidden="1" customWidth="1"/>
    <col min="15" max="15" width="22.140625" style="21" hidden="1" customWidth="1"/>
    <col min="16" max="16" width="13.8515625" style="21" hidden="1" customWidth="1"/>
    <col min="17" max="17" width="17.7109375" style="24" hidden="1" customWidth="1"/>
    <col min="18" max="18" width="12.28125" style="21" hidden="1" customWidth="1"/>
    <col min="19" max="19" width="11.00390625" style="44" hidden="1" customWidth="1"/>
    <col min="20" max="20" width="11.00390625" style="21" customWidth="1"/>
    <col min="21" max="21" width="16.140625" style="50" customWidth="1"/>
    <col min="22" max="22" width="7.8515625" style="25" customWidth="1"/>
    <col min="23" max="23" width="7.28125" style="25" customWidth="1"/>
    <col min="24" max="24" width="7.7109375" style="25" customWidth="1"/>
    <col min="25" max="25" width="11.8515625" style="25" customWidth="1"/>
    <col min="26" max="16384" width="9.00390625" style="25" customWidth="1"/>
  </cols>
  <sheetData>
    <row r="1" ht="18" customHeight="1">
      <c r="X1" s="21">
        <v>25</v>
      </c>
    </row>
    <row r="2" ht="21.75" customHeight="1">
      <c r="B2" s="112" t="s">
        <v>336</v>
      </c>
    </row>
    <row r="3" spans="2:4" ht="21.75" customHeight="1">
      <c r="B3" s="112"/>
      <c r="D3" s="116" t="s">
        <v>338</v>
      </c>
    </row>
    <row r="4" ht="18" customHeight="1">
      <c r="B4" s="116" t="s">
        <v>339</v>
      </c>
    </row>
    <row r="5" spans="2:24" ht="18" customHeight="1">
      <c r="B5" s="118" t="s">
        <v>257</v>
      </c>
      <c r="C5" s="26"/>
      <c r="D5" s="121" t="s">
        <v>258</v>
      </c>
      <c r="E5" s="27"/>
      <c r="F5" s="27"/>
      <c r="G5" s="124" t="s">
        <v>149</v>
      </c>
      <c r="H5" s="124" t="s">
        <v>0</v>
      </c>
      <c r="I5" s="121" t="s">
        <v>259</v>
      </c>
      <c r="J5" s="27"/>
      <c r="K5" s="27"/>
      <c r="L5" s="26"/>
      <c r="M5" s="28"/>
      <c r="N5" s="28"/>
      <c r="O5" s="26"/>
      <c r="P5" s="26"/>
      <c r="Q5" s="29"/>
      <c r="R5" s="30"/>
      <c r="S5" s="43"/>
      <c r="T5" s="54" t="s">
        <v>260</v>
      </c>
      <c r="U5" s="47" t="s">
        <v>263</v>
      </c>
      <c r="V5" s="127" t="s">
        <v>265</v>
      </c>
      <c r="W5" s="128"/>
      <c r="X5" s="129"/>
    </row>
    <row r="6" spans="2:24" ht="18" customHeight="1">
      <c r="B6" s="119"/>
      <c r="C6" s="26"/>
      <c r="D6" s="122"/>
      <c r="E6" s="27"/>
      <c r="F6" s="27"/>
      <c r="G6" s="125"/>
      <c r="H6" s="125"/>
      <c r="I6" s="122"/>
      <c r="J6" s="27"/>
      <c r="K6" s="27"/>
      <c r="L6" s="26"/>
      <c r="M6" s="28"/>
      <c r="N6" s="28"/>
      <c r="O6" s="26"/>
      <c r="P6" s="26"/>
      <c r="Q6" s="29"/>
      <c r="R6" s="30"/>
      <c r="S6" s="43"/>
      <c r="T6" s="113" t="s">
        <v>261</v>
      </c>
      <c r="U6" s="48" t="s">
        <v>264</v>
      </c>
      <c r="V6" s="130" t="s">
        <v>266</v>
      </c>
      <c r="W6" s="131"/>
      <c r="X6" s="132"/>
    </row>
    <row r="7" spans="2:24" ht="18" customHeight="1">
      <c r="B7" s="119"/>
      <c r="C7" s="26"/>
      <c r="D7" s="122"/>
      <c r="E7" s="27"/>
      <c r="F7" s="27"/>
      <c r="G7" s="125"/>
      <c r="H7" s="125"/>
      <c r="I7" s="122"/>
      <c r="J7" s="27"/>
      <c r="K7" s="27"/>
      <c r="L7" s="26"/>
      <c r="M7" s="28"/>
      <c r="N7" s="28"/>
      <c r="O7" s="26"/>
      <c r="P7" s="26"/>
      <c r="Q7" s="29"/>
      <c r="R7" s="30"/>
      <c r="S7" s="43"/>
      <c r="T7" s="113" t="s">
        <v>262</v>
      </c>
      <c r="U7" s="53"/>
      <c r="V7" s="54">
        <v>2567</v>
      </c>
      <c r="W7" s="54">
        <v>2568</v>
      </c>
      <c r="X7" s="54">
        <v>2569</v>
      </c>
    </row>
    <row r="8" spans="2:24" ht="18" customHeight="1">
      <c r="B8" s="55">
        <v>1</v>
      </c>
      <c r="C8" s="56" t="s">
        <v>80</v>
      </c>
      <c r="D8" s="57" t="s">
        <v>223</v>
      </c>
      <c r="E8" s="58" t="s">
        <v>80</v>
      </c>
      <c r="F8" s="59">
        <v>5779800001128</v>
      </c>
      <c r="G8" s="58" t="s">
        <v>7</v>
      </c>
      <c r="H8" s="55" t="s">
        <v>122</v>
      </c>
      <c r="I8" s="58" t="s">
        <v>297</v>
      </c>
      <c r="J8" s="58" t="s">
        <v>7</v>
      </c>
      <c r="K8" s="58" t="s">
        <v>6</v>
      </c>
      <c r="L8" s="55" t="s">
        <v>53</v>
      </c>
      <c r="M8" s="60" t="s">
        <v>1</v>
      </c>
      <c r="N8" s="61">
        <v>51520</v>
      </c>
      <c r="O8" s="55" t="s">
        <v>57</v>
      </c>
      <c r="P8" s="55" t="s">
        <v>58</v>
      </c>
      <c r="Q8" s="62">
        <v>222598</v>
      </c>
      <c r="R8" s="63" t="s">
        <v>186</v>
      </c>
      <c r="S8" s="64">
        <f>2566-2509</f>
        <v>57</v>
      </c>
      <c r="T8" s="70" t="s">
        <v>316</v>
      </c>
      <c r="U8" s="65" t="s">
        <v>57</v>
      </c>
      <c r="V8" s="66"/>
      <c r="W8" s="66"/>
      <c r="X8" s="66"/>
    </row>
    <row r="9" spans="2:24" ht="18" customHeight="1">
      <c r="B9" s="55"/>
      <c r="C9" s="67" t="s">
        <v>134</v>
      </c>
      <c r="D9" s="68" t="s">
        <v>214</v>
      </c>
      <c r="E9" s="69"/>
      <c r="F9" s="59"/>
      <c r="G9" s="55"/>
      <c r="H9" s="55"/>
      <c r="I9" s="58"/>
      <c r="J9" s="58"/>
      <c r="K9" s="58"/>
      <c r="L9" s="55"/>
      <c r="M9" s="60"/>
      <c r="N9" s="61"/>
      <c r="O9" s="55"/>
      <c r="P9" s="55"/>
      <c r="Q9" s="62"/>
      <c r="R9" s="70"/>
      <c r="S9" s="64" t="s">
        <v>255</v>
      </c>
      <c r="T9" s="70"/>
      <c r="U9" s="65"/>
      <c r="V9" s="66"/>
      <c r="W9" s="66"/>
      <c r="X9" s="66"/>
    </row>
    <row r="10" spans="2:24" ht="18" customHeight="1">
      <c r="B10" s="55">
        <f>+B8+1</f>
        <v>2</v>
      </c>
      <c r="C10" s="55" t="s">
        <v>81</v>
      </c>
      <c r="D10" s="57" t="s">
        <v>222</v>
      </c>
      <c r="E10" s="58" t="s">
        <v>81</v>
      </c>
      <c r="F10" s="59">
        <v>3120600585551</v>
      </c>
      <c r="G10" s="58" t="s">
        <v>8</v>
      </c>
      <c r="H10" s="55" t="s">
        <v>122</v>
      </c>
      <c r="I10" s="58" t="s">
        <v>297</v>
      </c>
      <c r="J10" s="58" t="s">
        <v>8</v>
      </c>
      <c r="K10" s="58" t="s">
        <v>9</v>
      </c>
      <c r="L10" s="55" t="s">
        <v>53</v>
      </c>
      <c r="M10" s="60" t="s">
        <v>1</v>
      </c>
      <c r="N10" s="61">
        <v>47380</v>
      </c>
      <c r="O10" s="55" t="s">
        <v>9</v>
      </c>
      <c r="P10" s="55" t="s">
        <v>59</v>
      </c>
      <c r="Q10" s="62">
        <v>225149</v>
      </c>
      <c r="R10" s="63" t="s">
        <v>192</v>
      </c>
      <c r="S10" s="64">
        <f>2566-2516</f>
        <v>50</v>
      </c>
      <c r="T10" s="70" t="s">
        <v>316</v>
      </c>
      <c r="U10" s="65"/>
      <c r="V10" s="66"/>
      <c r="W10" s="66"/>
      <c r="X10" s="66"/>
    </row>
    <row r="11" spans="2:24" ht="18" customHeight="1">
      <c r="B11" s="55">
        <f aca="true" t="shared" si="0" ref="B11:B21">+B10+1</f>
        <v>3</v>
      </c>
      <c r="C11" s="55" t="s">
        <v>82</v>
      </c>
      <c r="D11" s="57" t="s">
        <v>271</v>
      </c>
      <c r="E11" s="58" t="s">
        <v>215</v>
      </c>
      <c r="F11" s="59">
        <v>3760500218712</v>
      </c>
      <c r="G11" s="55" t="s">
        <v>62</v>
      </c>
      <c r="H11" s="55" t="s">
        <v>123</v>
      </c>
      <c r="I11" s="58" t="s">
        <v>298</v>
      </c>
      <c r="J11" s="55" t="s">
        <v>62</v>
      </c>
      <c r="K11" s="58" t="s">
        <v>9</v>
      </c>
      <c r="L11" s="55" t="s">
        <v>53</v>
      </c>
      <c r="M11" s="60" t="s">
        <v>2</v>
      </c>
      <c r="N11" s="61">
        <v>24970</v>
      </c>
      <c r="O11" s="55" t="s">
        <v>9</v>
      </c>
      <c r="P11" s="55" t="s">
        <v>59</v>
      </c>
      <c r="Q11" s="62">
        <v>227335</v>
      </c>
      <c r="R11" s="63" t="s">
        <v>179</v>
      </c>
      <c r="S11" s="64">
        <f>2566-2522</f>
        <v>44</v>
      </c>
      <c r="T11" s="70" t="s">
        <v>316</v>
      </c>
      <c r="U11" s="65" t="s">
        <v>9</v>
      </c>
      <c r="V11" s="66"/>
      <c r="W11" s="66"/>
      <c r="X11" s="66"/>
    </row>
    <row r="12" spans="2:24" ht="18" customHeight="1">
      <c r="B12" s="55">
        <f t="shared" si="0"/>
        <v>4</v>
      </c>
      <c r="C12" s="55"/>
      <c r="D12" s="57" t="s">
        <v>236</v>
      </c>
      <c r="E12" s="58" t="s">
        <v>215</v>
      </c>
      <c r="F12" s="59"/>
      <c r="G12" s="55" t="s">
        <v>237</v>
      </c>
      <c r="H12" s="55" t="s">
        <v>123</v>
      </c>
      <c r="I12" s="58" t="s">
        <v>297</v>
      </c>
      <c r="J12" s="55"/>
      <c r="K12" s="58"/>
      <c r="L12" s="55"/>
      <c r="M12" s="60"/>
      <c r="N12" s="61"/>
      <c r="O12" s="55" t="s">
        <v>9</v>
      </c>
      <c r="P12" s="55" t="s">
        <v>59</v>
      </c>
      <c r="Q12" s="62">
        <v>224618</v>
      </c>
      <c r="R12" s="63"/>
      <c r="S12" s="64">
        <f>2566-2514</f>
        <v>52</v>
      </c>
      <c r="T12" s="70" t="s">
        <v>316</v>
      </c>
      <c r="U12" s="65"/>
      <c r="V12" s="66"/>
      <c r="W12" s="66"/>
      <c r="X12" s="66"/>
    </row>
    <row r="13" spans="2:24" ht="18" customHeight="1">
      <c r="B13" s="55">
        <f t="shared" si="0"/>
        <v>5</v>
      </c>
      <c r="C13" s="55" t="s">
        <v>83</v>
      </c>
      <c r="D13" s="57" t="s">
        <v>272</v>
      </c>
      <c r="E13" s="58" t="s">
        <v>83</v>
      </c>
      <c r="F13" s="59">
        <v>3760500227380</v>
      </c>
      <c r="G13" s="55" t="s">
        <v>69</v>
      </c>
      <c r="H13" s="55" t="s">
        <v>121</v>
      </c>
      <c r="I13" s="58" t="s">
        <v>297</v>
      </c>
      <c r="J13" s="58" t="s">
        <v>10</v>
      </c>
      <c r="K13" s="58" t="s">
        <v>10</v>
      </c>
      <c r="L13" s="55" t="s">
        <v>54</v>
      </c>
      <c r="M13" s="60" t="s">
        <v>3</v>
      </c>
      <c r="N13" s="61">
        <v>22920</v>
      </c>
      <c r="O13" s="55" t="s">
        <v>69</v>
      </c>
      <c r="P13" s="55" t="s">
        <v>70</v>
      </c>
      <c r="Q13" s="62">
        <v>227450</v>
      </c>
      <c r="R13" s="63" t="s">
        <v>179</v>
      </c>
      <c r="S13" s="64">
        <f>2566-2522</f>
        <v>44</v>
      </c>
      <c r="T13" s="70" t="s">
        <v>316</v>
      </c>
      <c r="U13" s="65" t="s">
        <v>69</v>
      </c>
      <c r="V13" s="66"/>
      <c r="W13" s="66"/>
      <c r="X13" s="66"/>
    </row>
    <row r="14" spans="2:24" ht="18" customHeight="1">
      <c r="B14" s="55">
        <f t="shared" si="0"/>
        <v>6</v>
      </c>
      <c r="C14" s="55" t="s">
        <v>84</v>
      </c>
      <c r="D14" s="57" t="s">
        <v>273</v>
      </c>
      <c r="E14" s="58" t="s">
        <v>84</v>
      </c>
      <c r="F14" s="59">
        <v>3760500222671</v>
      </c>
      <c r="G14" s="55" t="s">
        <v>71</v>
      </c>
      <c r="H14" s="55" t="s">
        <v>121</v>
      </c>
      <c r="I14" s="58" t="s">
        <v>299</v>
      </c>
      <c r="J14" s="58" t="s">
        <v>23</v>
      </c>
      <c r="K14" s="58" t="s">
        <v>23</v>
      </c>
      <c r="L14" s="55" t="s">
        <v>54</v>
      </c>
      <c r="M14" s="60" t="s">
        <v>31</v>
      </c>
      <c r="N14" s="61">
        <v>24970</v>
      </c>
      <c r="O14" s="55" t="s">
        <v>71</v>
      </c>
      <c r="P14" s="55" t="s">
        <v>70</v>
      </c>
      <c r="Q14" s="62" t="s">
        <v>141</v>
      </c>
      <c r="R14" s="63" t="s">
        <v>180</v>
      </c>
      <c r="S14" s="64">
        <f>2566-2524</f>
        <v>42</v>
      </c>
      <c r="T14" s="70" t="s">
        <v>316</v>
      </c>
      <c r="U14" s="65" t="s">
        <v>322</v>
      </c>
      <c r="V14" s="66"/>
      <c r="W14" s="66"/>
      <c r="X14" s="66"/>
    </row>
    <row r="15" spans="2:24" ht="18" customHeight="1">
      <c r="B15" s="55">
        <f t="shared" si="0"/>
        <v>7</v>
      </c>
      <c r="C15" s="55" t="s">
        <v>126</v>
      </c>
      <c r="D15" s="57" t="s">
        <v>274</v>
      </c>
      <c r="E15" s="58" t="s">
        <v>126</v>
      </c>
      <c r="F15" s="59">
        <v>3760500128365</v>
      </c>
      <c r="G15" s="55" t="s">
        <v>71</v>
      </c>
      <c r="H15" s="55" t="s">
        <v>121</v>
      </c>
      <c r="I15" s="58" t="s">
        <v>298</v>
      </c>
      <c r="J15" s="58" t="s">
        <v>23</v>
      </c>
      <c r="K15" s="58" t="s">
        <v>23</v>
      </c>
      <c r="L15" s="55" t="s">
        <v>54</v>
      </c>
      <c r="M15" s="60" t="s">
        <v>3</v>
      </c>
      <c r="N15" s="61">
        <v>22490</v>
      </c>
      <c r="O15" s="55" t="s">
        <v>71</v>
      </c>
      <c r="P15" s="55" t="s">
        <v>70</v>
      </c>
      <c r="Q15" s="62">
        <v>228223</v>
      </c>
      <c r="R15" s="63" t="s">
        <v>181</v>
      </c>
      <c r="S15" s="64">
        <f>2566-2524</f>
        <v>42</v>
      </c>
      <c r="T15" s="70" t="s">
        <v>316</v>
      </c>
      <c r="U15" s="65" t="s">
        <v>322</v>
      </c>
      <c r="V15" s="66"/>
      <c r="W15" s="66"/>
      <c r="X15" s="66"/>
    </row>
    <row r="16" spans="2:24" ht="18" customHeight="1">
      <c r="B16" s="55">
        <f t="shared" si="0"/>
        <v>8</v>
      </c>
      <c r="C16" s="55" t="s">
        <v>85</v>
      </c>
      <c r="D16" s="57" t="s">
        <v>275</v>
      </c>
      <c r="E16" s="58" t="s">
        <v>85</v>
      </c>
      <c r="F16" s="59">
        <v>3760500404109</v>
      </c>
      <c r="G16" s="55" t="s">
        <v>5</v>
      </c>
      <c r="H16" s="55" t="s">
        <v>124</v>
      </c>
      <c r="I16" s="58" t="s">
        <v>300</v>
      </c>
      <c r="J16" s="58" t="s">
        <v>5</v>
      </c>
      <c r="K16" s="58" t="s">
        <v>5</v>
      </c>
      <c r="L16" s="55" t="s">
        <v>54</v>
      </c>
      <c r="M16" s="60" t="s">
        <v>3</v>
      </c>
      <c r="N16" s="61">
        <v>19200</v>
      </c>
      <c r="O16" s="55" t="s">
        <v>5</v>
      </c>
      <c r="P16" s="55" t="s">
        <v>54</v>
      </c>
      <c r="Q16" s="62">
        <v>227567</v>
      </c>
      <c r="R16" s="63" t="s">
        <v>182</v>
      </c>
      <c r="S16" s="64">
        <f>2566-2523</f>
        <v>43</v>
      </c>
      <c r="T16" s="70" t="s">
        <v>337</v>
      </c>
      <c r="U16" s="65"/>
      <c r="V16" s="66"/>
      <c r="W16" s="66"/>
      <c r="X16" s="66"/>
    </row>
    <row r="17" spans="2:24" ht="18" customHeight="1">
      <c r="B17" s="55">
        <f t="shared" si="0"/>
        <v>9</v>
      </c>
      <c r="C17" s="55" t="s">
        <v>86</v>
      </c>
      <c r="D17" s="57" t="s">
        <v>13</v>
      </c>
      <c r="E17" s="58" t="s">
        <v>86</v>
      </c>
      <c r="F17" s="59">
        <v>3760500976790</v>
      </c>
      <c r="G17" s="55" t="s">
        <v>72</v>
      </c>
      <c r="H17" s="55" t="s">
        <v>121</v>
      </c>
      <c r="I17" s="58" t="s">
        <v>298</v>
      </c>
      <c r="J17" s="58" t="s">
        <v>14</v>
      </c>
      <c r="K17" s="58" t="s">
        <v>14</v>
      </c>
      <c r="L17" s="55" t="s">
        <v>54</v>
      </c>
      <c r="M17" s="60" t="s">
        <v>3</v>
      </c>
      <c r="N17" s="61">
        <v>22040</v>
      </c>
      <c r="O17" s="55" t="s">
        <v>72</v>
      </c>
      <c r="P17" s="55" t="s">
        <v>70</v>
      </c>
      <c r="Q17" s="62">
        <v>227021</v>
      </c>
      <c r="R17" s="63" t="s">
        <v>183</v>
      </c>
      <c r="S17" s="64">
        <f>2566-2521</f>
        <v>45</v>
      </c>
      <c r="T17" s="70" t="s">
        <v>316</v>
      </c>
      <c r="U17" s="65" t="s">
        <v>14</v>
      </c>
      <c r="V17" s="66"/>
      <c r="W17" s="66"/>
      <c r="X17" s="66"/>
    </row>
    <row r="18" spans="2:24" ht="18" customHeight="1">
      <c r="B18" s="55">
        <f t="shared" si="0"/>
        <v>10</v>
      </c>
      <c r="C18" s="55" t="s">
        <v>87</v>
      </c>
      <c r="D18" s="57" t="s">
        <v>276</v>
      </c>
      <c r="E18" s="58" t="s">
        <v>87</v>
      </c>
      <c r="F18" s="59">
        <v>3760600392781</v>
      </c>
      <c r="G18" s="55" t="s">
        <v>11</v>
      </c>
      <c r="H18" s="55" t="s">
        <v>124</v>
      </c>
      <c r="I18" s="58" t="s">
        <v>298</v>
      </c>
      <c r="J18" s="58" t="s">
        <v>11</v>
      </c>
      <c r="K18" s="58" t="s">
        <v>11</v>
      </c>
      <c r="L18" s="55" t="s">
        <v>54</v>
      </c>
      <c r="M18" s="60" t="s">
        <v>3</v>
      </c>
      <c r="N18" s="61">
        <v>19200</v>
      </c>
      <c r="O18" s="55" t="s">
        <v>11</v>
      </c>
      <c r="P18" s="55" t="s">
        <v>54</v>
      </c>
      <c r="Q18" s="62">
        <v>225798</v>
      </c>
      <c r="R18" s="63" t="s">
        <v>184</v>
      </c>
      <c r="S18" s="64">
        <f>2566-2518</f>
        <v>48</v>
      </c>
      <c r="T18" s="70" t="s">
        <v>316</v>
      </c>
      <c r="U18" s="65"/>
      <c r="V18" s="66"/>
      <c r="W18" s="66"/>
      <c r="X18" s="66"/>
    </row>
    <row r="19" spans="2:24" ht="18" customHeight="1">
      <c r="B19" s="55">
        <f t="shared" si="0"/>
        <v>11</v>
      </c>
      <c r="C19" s="55" t="s">
        <v>204</v>
      </c>
      <c r="D19" s="57" t="s">
        <v>207</v>
      </c>
      <c r="E19" s="58" t="s">
        <v>204</v>
      </c>
      <c r="F19" s="71" t="s">
        <v>205</v>
      </c>
      <c r="G19" s="55" t="s">
        <v>11</v>
      </c>
      <c r="H19" s="55" t="s">
        <v>124</v>
      </c>
      <c r="I19" s="58" t="s">
        <v>301</v>
      </c>
      <c r="J19" s="58"/>
      <c r="K19" s="58"/>
      <c r="L19" s="55"/>
      <c r="M19" s="60"/>
      <c r="N19" s="61"/>
      <c r="O19" s="55" t="s">
        <v>11</v>
      </c>
      <c r="P19" s="55" t="s">
        <v>54</v>
      </c>
      <c r="Q19" s="62">
        <v>229737</v>
      </c>
      <c r="R19" s="63" t="s">
        <v>206</v>
      </c>
      <c r="S19" s="64">
        <f>2566-2528</f>
        <v>38</v>
      </c>
      <c r="T19" s="70" t="s">
        <v>317</v>
      </c>
      <c r="U19" s="65" t="s">
        <v>11</v>
      </c>
      <c r="V19" s="66"/>
      <c r="W19" s="66"/>
      <c r="X19" s="66"/>
    </row>
    <row r="20" spans="2:24" ht="18" customHeight="1">
      <c r="B20" s="55">
        <f t="shared" si="0"/>
        <v>12</v>
      </c>
      <c r="C20" s="55" t="s">
        <v>88</v>
      </c>
      <c r="D20" s="57" t="s">
        <v>208</v>
      </c>
      <c r="E20" s="58" t="s">
        <v>88</v>
      </c>
      <c r="F20" s="59">
        <v>3760500239663</v>
      </c>
      <c r="G20" s="55" t="s">
        <v>5</v>
      </c>
      <c r="H20" s="55" t="s">
        <v>124</v>
      </c>
      <c r="I20" s="58" t="s">
        <v>298</v>
      </c>
      <c r="J20" s="58" t="s">
        <v>5</v>
      </c>
      <c r="K20" s="58" t="s">
        <v>5</v>
      </c>
      <c r="L20" s="55" t="s">
        <v>54</v>
      </c>
      <c r="M20" s="60" t="s">
        <v>15</v>
      </c>
      <c r="N20" s="61">
        <v>16030</v>
      </c>
      <c r="O20" s="55" t="s">
        <v>5</v>
      </c>
      <c r="P20" s="55" t="s">
        <v>54</v>
      </c>
      <c r="Q20" s="62">
        <v>225742</v>
      </c>
      <c r="R20" s="63" t="s">
        <v>184</v>
      </c>
      <c r="S20" s="64">
        <f>2566-2518</f>
        <v>48</v>
      </c>
      <c r="T20" s="70" t="s">
        <v>316</v>
      </c>
      <c r="U20" s="65"/>
      <c r="V20" s="66"/>
      <c r="W20" s="66"/>
      <c r="X20" s="66"/>
    </row>
    <row r="21" spans="2:24" ht="18" customHeight="1">
      <c r="B21" s="55">
        <f t="shared" si="0"/>
        <v>13</v>
      </c>
      <c r="C21" s="55" t="s">
        <v>106</v>
      </c>
      <c r="D21" s="57" t="s">
        <v>35</v>
      </c>
      <c r="E21" s="58" t="s">
        <v>106</v>
      </c>
      <c r="F21" s="59">
        <v>3760500430908</v>
      </c>
      <c r="G21" s="55" t="s">
        <v>36</v>
      </c>
      <c r="H21" s="55" t="s">
        <v>121</v>
      </c>
      <c r="I21" s="58" t="s">
        <v>302</v>
      </c>
      <c r="J21" s="58" t="s">
        <v>36</v>
      </c>
      <c r="K21" s="58" t="s">
        <v>56</v>
      </c>
      <c r="L21" s="55" t="s">
        <v>54</v>
      </c>
      <c r="M21" s="60" t="s">
        <v>3</v>
      </c>
      <c r="N21" s="61">
        <v>24730</v>
      </c>
      <c r="O21" s="55" t="s">
        <v>36</v>
      </c>
      <c r="P21" s="55" t="s">
        <v>70</v>
      </c>
      <c r="Q21" s="62">
        <v>225938</v>
      </c>
      <c r="R21" s="63" t="s">
        <v>184</v>
      </c>
      <c r="S21" s="64">
        <f>2566-2518</f>
        <v>48</v>
      </c>
      <c r="T21" s="70" t="s">
        <v>316</v>
      </c>
      <c r="U21" s="65" t="s">
        <v>36</v>
      </c>
      <c r="V21" s="66"/>
      <c r="W21" s="66"/>
      <c r="X21" s="66"/>
    </row>
    <row r="22" spans="2:24" ht="18" customHeight="1">
      <c r="B22" s="55"/>
      <c r="C22" s="67" t="s">
        <v>134</v>
      </c>
      <c r="D22" s="68" t="s">
        <v>134</v>
      </c>
      <c r="E22" s="69"/>
      <c r="F22" s="59"/>
      <c r="G22" s="55"/>
      <c r="H22" s="55"/>
      <c r="I22" s="58"/>
      <c r="J22" s="58"/>
      <c r="K22" s="58"/>
      <c r="L22" s="55"/>
      <c r="M22" s="60"/>
      <c r="N22" s="61"/>
      <c r="O22" s="55"/>
      <c r="P22" s="55"/>
      <c r="Q22" s="62"/>
      <c r="R22" s="70"/>
      <c r="S22" s="64"/>
      <c r="T22" s="70"/>
      <c r="U22" s="65"/>
      <c r="V22" s="66"/>
      <c r="W22" s="66"/>
      <c r="X22" s="66"/>
    </row>
    <row r="23" spans="2:24" ht="18" customHeight="1">
      <c r="B23" s="55">
        <f>+B21+1</f>
        <v>14</v>
      </c>
      <c r="C23" s="55" t="s">
        <v>89</v>
      </c>
      <c r="D23" s="57" t="s">
        <v>209</v>
      </c>
      <c r="E23" s="58" t="s">
        <v>89</v>
      </c>
      <c r="F23" s="59">
        <v>3779800108252</v>
      </c>
      <c r="G23" s="55" t="s">
        <v>227</v>
      </c>
      <c r="H23" s="72" t="s">
        <v>122</v>
      </c>
      <c r="I23" s="58" t="s">
        <v>297</v>
      </c>
      <c r="J23" s="55" t="s">
        <v>63</v>
      </c>
      <c r="K23" s="58" t="s">
        <v>16</v>
      </c>
      <c r="L23" s="55" t="s">
        <v>53</v>
      </c>
      <c r="M23" s="60" t="s">
        <v>2</v>
      </c>
      <c r="N23" s="61">
        <v>37410</v>
      </c>
      <c r="O23" s="55" t="s">
        <v>60</v>
      </c>
      <c r="P23" s="55" t="s">
        <v>59</v>
      </c>
      <c r="Q23" s="62">
        <v>222292</v>
      </c>
      <c r="R23" s="63" t="s">
        <v>186</v>
      </c>
      <c r="S23" s="64">
        <f>2566-2508</f>
        <v>58</v>
      </c>
      <c r="T23" s="70" t="s">
        <v>324</v>
      </c>
      <c r="U23" s="65"/>
      <c r="V23" s="66"/>
      <c r="W23" s="66"/>
      <c r="X23" s="66"/>
    </row>
    <row r="24" spans="2:24" ht="18" customHeight="1">
      <c r="B24" s="55">
        <f aca="true" t="shared" si="1" ref="B24:B29">+B23+1</f>
        <v>15</v>
      </c>
      <c r="C24" s="55" t="s">
        <v>90</v>
      </c>
      <c r="D24" s="57" t="s">
        <v>277</v>
      </c>
      <c r="E24" s="58" t="s">
        <v>90</v>
      </c>
      <c r="F24" s="59">
        <v>3760500311968</v>
      </c>
      <c r="G24" s="55" t="s">
        <v>64</v>
      </c>
      <c r="H24" s="55" t="s">
        <v>123</v>
      </c>
      <c r="I24" s="58" t="s">
        <v>298</v>
      </c>
      <c r="J24" s="55" t="s">
        <v>64</v>
      </c>
      <c r="K24" s="58" t="s">
        <v>16</v>
      </c>
      <c r="L24" s="55" t="s">
        <v>53</v>
      </c>
      <c r="M24" s="60" t="s">
        <v>2</v>
      </c>
      <c r="N24" s="61">
        <v>29680</v>
      </c>
      <c r="O24" s="55" t="s">
        <v>60</v>
      </c>
      <c r="P24" s="55" t="s">
        <v>59</v>
      </c>
      <c r="Q24" s="62">
        <v>224643</v>
      </c>
      <c r="R24" s="63" t="s">
        <v>187</v>
      </c>
      <c r="S24" s="64">
        <f>2566-2515</f>
        <v>51</v>
      </c>
      <c r="T24" s="70" t="s">
        <v>316</v>
      </c>
      <c r="U24" s="65"/>
      <c r="V24" s="66"/>
      <c r="W24" s="66"/>
      <c r="X24" s="66"/>
    </row>
    <row r="25" spans="2:24" ht="18" customHeight="1">
      <c r="B25" s="55">
        <f>+B24+1</f>
        <v>16</v>
      </c>
      <c r="C25" s="55" t="s">
        <v>128</v>
      </c>
      <c r="D25" s="57" t="s">
        <v>210</v>
      </c>
      <c r="E25" s="58" t="s">
        <v>128</v>
      </c>
      <c r="F25" s="59">
        <v>3760500029367</v>
      </c>
      <c r="G25" s="55" t="s">
        <v>62</v>
      </c>
      <c r="H25" s="55" t="s">
        <v>123</v>
      </c>
      <c r="I25" s="58" t="s">
        <v>298</v>
      </c>
      <c r="J25" s="55" t="s">
        <v>62</v>
      </c>
      <c r="K25" s="58" t="s">
        <v>9</v>
      </c>
      <c r="L25" s="55" t="s">
        <v>53</v>
      </c>
      <c r="M25" s="60" t="s">
        <v>4</v>
      </c>
      <c r="N25" s="61">
        <v>25660</v>
      </c>
      <c r="O25" s="55" t="s">
        <v>9</v>
      </c>
      <c r="P25" s="55" t="s">
        <v>59</v>
      </c>
      <c r="Q25" s="62">
        <v>222251</v>
      </c>
      <c r="R25" s="63" t="s">
        <v>188</v>
      </c>
      <c r="S25" s="64">
        <f>2566-2508</f>
        <v>58</v>
      </c>
      <c r="T25" s="70" t="s">
        <v>316</v>
      </c>
      <c r="U25" s="65"/>
      <c r="V25" s="66"/>
      <c r="W25" s="66"/>
      <c r="X25" s="66"/>
    </row>
    <row r="26" spans="2:24" ht="18" customHeight="1">
      <c r="B26" s="55">
        <f t="shared" si="1"/>
        <v>17</v>
      </c>
      <c r="C26" s="55" t="s">
        <v>91</v>
      </c>
      <c r="D26" s="57" t="s">
        <v>211</v>
      </c>
      <c r="E26" s="58" t="s">
        <v>91</v>
      </c>
      <c r="F26" s="59">
        <v>3760100296350</v>
      </c>
      <c r="G26" s="55" t="s">
        <v>65</v>
      </c>
      <c r="H26" s="55" t="s">
        <v>123</v>
      </c>
      <c r="I26" s="58" t="s">
        <v>300</v>
      </c>
      <c r="J26" s="58" t="s">
        <v>22</v>
      </c>
      <c r="K26" s="58" t="s">
        <v>22</v>
      </c>
      <c r="L26" s="55" t="s">
        <v>54</v>
      </c>
      <c r="M26" s="60" t="s">
        <v>31</v>
      </c>
      <c r="N26" s="61">
        <v>25470</v>
      </c>
      <c r="O26" s="55" t="s">
        <v>60</v>
      </c>
      <c r="P26" s="55" t="s">
        <v>59</v>
      </c>
      <c r="Q26" s="62">
        <v>226986</v>
      </c>
      <c r="R26" s="63" t="s">
        <v>183</v>
      </c>
      <c r="S26" s="64">
        <f>2566-2521</f>
        <v>45</v>
      </c>
      <c r="T26" s="70" t="s">
        <v>316</v>
      </c>
      <c r="U26" s="65" t="s">
        <v>60</v>
      </c>
      <c r="V26" s="66"/>
      <c r="W26" s="66"/>
      <c r="X26" s="66"/>
    </row>
    <row r="27" spans="2:24" ht="18" customHeight="1">
      <c r="B27" s="55">
        <f t="shared" si="1"/>
        <v>18</v>
      </c>
      <c r="C27" s="55" t="s">
        <v>92</v>
      </c>
      <c r="D27" s="57" t="s">
        <v>228</v>
      </c>
      <c r="E27" s="58"/>
      <c r="F27" s="59">
        <v>3760500967219</v>
      </c>
      <c r="G27" s="55" t="s">
        <v>63</v>
      </c>
      <c r="H27" s="55" t="s">
        <v>123</v>
      </c>
      <c r="I27" s="58" t="s">
        <v>297</v>
      </c>
      <c r="J27" s="58" t="s">
        <v>17</v>
      </c>
      <c r="K27" s="58" t="s">
        <v>17</v>
      </c>
      <c r="L27" s="55" t="s">
        <v>54</v>
      </c>
      <c r="M27" s="60" t="s">
        <v>31</v>
      </c>
      <c r="N27" s="61">
        <v>24490</v>
      </c>
      <c r="O27" s="55" t="s">
        <v>60</v>
      </c>
      <c r="P27" s="55" t="s">
        <v>59</v>
      </c>
      <c r="Q27" s="62">
        <v>228465</v>
      </c>
      <c r="R27" s="63"/>
      <c r="S27" s="64">
        <f>2566-2525</f>
        <v>41</v>
      </c>
      <c r="T27" s="70" t="s">
        <v>316</v>
      </c>
      <c r="U27" s="65" t="s">
        <v>60</v>
      </c>
      <c r="V27" s="66"/>
      <c r="W27" s="66"/>
      <c r="X27" s="66"/>
    </row>
    <row r="28" spans="2:24" ht="18" customHeight="1">
      <c r="B28" s="55">
        <f t="shared" si="1"/>
        <v>19</v>
      </c>
      <c r="C28" s="55" t="s">
        <v>93</v>
      </c>
      <c r="D28" s="57" t="s">
        <v>212</v>
      </c>
      <c r="E28" s="58" t="s">
        <v>93</v>
      </c>
      <c r="F28" s="59">
        <v>3760500256380</v>
      </c>
      <c r="G28" s="55" t="s">
        <v>18</v>
      </c>
      <c r="H28" s="55" t="s">
        <v>124</v>
      </c>
      <c r="I28" s="58" t="s">
        <v>298</v>
      </c>
      <c r="J28" s="58" t="s">
        <v>18</v>
      </c>
      <c r="K28" s="58" t="s">
        <v>18</v>
      </c>
      <c r="L28" s="55" t="s">
        <v>54</v>
      </c>
      <c r="M28" s="60" t="s">
        <v>3</v>
      </c>
      <c r="N28" s="61">
        <v>18810</v>
      </c>
      <c r="O28" s="55" t="s">
        <v>18</v>
      </c>
      <c r="P28" s="55" t="s">
        <v>54</v>
      </c>
      <c r="Q28" s="62">
        <v>227369</v>
      </c>
      <c r="R28" s="63" t="s">
        <v>179</v>
      </c>
      <c r="S28" s="64">
        <f>2566-2522</f>
        <v>44</v>
      </c>
      <c r="T28" s="70" t="s">
        <v>316</v>
      </c>
      <c r="U28" s="73" t="s">
        <v>323</v>
      </c>
      <c r="V28" s="66"/>
      <c r="W28" s="66"/>
      <c r="X28" s="66"/>
    </row>
    <row r="29" spans="2:24" ht="18" customHeight="1">
      <c r="B29" s="55">
        <f t="shared" si="1"/>
        <v>20</v>
      </c>
      <c r="C29" s="55" t="s">
        <v>94</v>
      </c>
      <c r="D29" s="57" t="s">
        <v>278</v>
      </c>
      <c r="E29" s="58" t="s">
        <v>94</v>
      </c>
      <c r="F29" s="59">
        <v>3760500978130</v>
      </c>
      <c r="G29" s="55" t="s">
        <v>19</v>
      </c>
      <c r="H29" s="55" t="s">
        <v>124</v>
      </c>
      <c r="I29" s="58" t="s">
        <v>298</v>
      </c>
      <c r="J29" s="58" t="s">
        <v>19</v>
      </c>
      <c r="K29" s="58" t="s">
        <v>19</v>
      </c>
      <c r="L29" s="55" t="s">
        <v>54</v>
      </c>
      <c r="M29" s="60" t="s">
        <v>3</v>
      </c>
      <c r="N29" s="61">
        <v>18440</v>
      </c>
      <c r="O29" s="55" t="s">
        <v>19</v>
      </c>
      <c r="P29" s="55" t="s">
        <v>54</v>
      </c>
      <c r="Q29" s="62">
        <v>221893</v>
      </c>
      <c r="R29" s="63" t="s">
        <v>189</v>
      </c>
      <c r="S29" s="64">
        <f>2566-2507</f>
        <v>59</v>
      </c>
      <c r="T29" s="70" t="s">
        <v>316</v>
      </c>
      <c r="U29" s="65" t="s">
        <v>19</v>
      </c>
      <c r="V29" s="66"/>
      <c r="W29" s="66"/>
      <c r="X29" s="66"/>
    </row>
    <row r="30" spans="2:21" s="38" customFormat="1" ht="18" customHeight="1">
      <c r="B30" s="31"/>
      <c r="C30" s="31"/>
      <c r="D30" s="35"/>
      <c r="E30" s="20"/>
      <c r="F30" s="32"/>
      <c r="G30" s="31"/>
      <c r="H30" s="31"/>
      <c r="I30" s="20"/>
      <c r="J30" s="20"/>
      <c r="K30" s="20"/>
      <c r="L30" s="31"/>
      <c r="M30" s="33"/>
      <c r="N30" s="34"/>
      <c r="O30" s="31"/>
      <c r="P30" s="31"/>
      <c r="Q30" s="36"/>
      <c r="R30" s="37"/>
      <c r="S30" s="45"/>
      <c r="T30" s="31"/>
      <c r="U30" s="51"/>
    </row>
    <row r="31" spans="2:21" s="38" customFormat="1" ht="18" customHeight="1">
      <c r="B31" s="31"/>
      <c r="C31" s="31"/>
      <c r="D31" s="35"/>
      <c r="E31" s="20"/>
      <c r="F31" s="32"/>
      <c r="G31" s="31"/>
      <c r="H31" s="31"/>
      <c r="I31" s="20"/>
      <c r="J31" s="20"/>
      <c r="K31" s="20"/>
      <c r="L31" s="31"/>
      <c r="M31" s="33"/>
      <c r="N31" s="34"/>
      <c r="O31" s="31"/>
      <c r="P31" s="31"/>
      <c r="Q31" s="36"/>
      <c r="R31" s="37"/>
      <c r="S31" s="45"/>
      <c r="T31" s="31"/>
      <c r="U31" s="51"/>
    </row>
    <row r="32" spans="2:24" s="38" customFormat="1" ht="18" customHeight="1">
      <c r="B32" s="31"/>
      <c r="C32" s="31"/>
      <c r="D32" s="35"/>
      <c r="E32" s="20"/>
      <c r="F32" s="32"/>
      <c r="G32" s="31"/>
      <c r="H32" s="31"/>
      <c r="I32" s="20"/>
      <c r="J32" s="20"/>
      <c r="K32" s="20"/>
      <c r="L32" s="31"/>
      <c r="M32" s="33"/>
      <c r="N32" s="34"/>
      <c r="O32" s="31"/>
      <c r="P32" s="31"/>
      <c r="Q32" s="36"/>
      <c r="R32" s="37"/>
      <c r="S32" s="45"/>
      <c r="T32" s="31"/>
      <c r="U32" s="51"/>
      <c r="X32" s="31">
        <v>26</v>
      </c>
    </row>
    <row r="33" spans="2:24" ht="18" customHeight="1">
      <c r="B33" s="118" t="s">
        <v>257</v>
      </c>
      <c r="C33" s="26"/>
      <c r="D33" s="121" t="s">
        <v>258</v>
      </c>
      <c r="E33" s="27"/>
      <c r="F33" s="27"/>
      <c r="G33" s="124" t="s">
        <v>149</v>
      </c>
      <c r="H33" s="124" t="s">
        <v>0</v>
      </c>
      <c r="I33" s="121" t="s">
        <v>259</v>
      </c>
      <c r="J33" s="27"/>
      <c r="K33" s="27"/>
      <c r="L33" s="26"/>
      <c r="M33" s="28"/>
      <c r="N33" s="28"/>
      <c r="O33" s="26"/>
      <c r="P33" s="26"/>
      <c r="Q33" s="29"/>
      <c r="R33" s="30"/>
      <c r="S33" s="43"/>
      <c r="T33" s="54" t="s">
        <v>260</v>
      </c>
      <c r="U33" s="47" t="s">
        <v>263</v>
      </c>
      <c r="V33" s="127" t="s">
        <v>265</v>
      </c>
      <c r="W33" s="128"/>
      <c r="X33" s="129"/>
    </row>
    <row r="34" spans="2:24" ht="18" customHeight="1">
      <c r="B34" s="119"/>
      <c r="C34" s="26"/>
      <c r="D34" s="122"/>
      <c r="E34" s="27"/>
      <c r="F34" s="27"/>
      <c r="G34" s="125"/>
      <c r="H34" s="125"/>
      <c r="I34" s="122"/>
      <c r="J34" s="27"/>
      <c r="K34" s="27"/>
      <c r="L34" s="26"/>
      <c r="M34" s="28"/>
      <c r="N34" s="28"/>
      <c r="O34" s="26"/>
      <c r="P34" s="26"/>
      <c r="Q34" s="29"/>
      <c r="R34" s="30"/>
      <c r="S34" s="43"/>
      <c r="T34" s="113" t="s">
        <v>261</v>
      </c>
      <c r="U34" s="48" t="s">
        <v>264</v>
      </c>
      <c r="V34" s="130" t="s">
        <v>266</v>
      </c>
      <c r="W34" s="131"/>
      <c r="X34" s="132"/>
    </row>
    <row r="35" spans="2:24" ht="18" customHeight="1">
      <c r="B35" s="119"/>
      <c r="C35" s="26"/>
      <c r="D35" s="122"/>
      <c r="E35" s="27"/>
      <c r="F35" s="27"/>
      <c r="G35" s="125"/>
      <c r="H35" s="125"/>
      <c r="I35" s="122"/>
      <c r="J35" s="27"/>
      <c r="K35" s="27"/>
      <c r="L35" s="26"/>
      <c r="M35" s="28"/>
      <c r="N35" s="28"/>
      <c r="O35" s="26"/>
      <c r="P35" s="26"/>
      <c r="Q35" s="29"/>
      <c r="R35" s="30"/>
      <c r="S35" s="43"/>
      <c r="T35" s="113" t="s">
        <v>262</v>
      </c>
      <c r="U35" s="53"/>
      <c r="V35" s="54">
        <v>2567</v>
      </c>
      <c r="W35" s="54">
        <v>2568</v>
      </c>
      <c r="X35" s="54">
        <v>2569</v>
      </c>
    </row>
    <row r="36" spans="2:24" ht="18" customHeight="1">
      <c r="B36" s="55">
        <f>+B29+1</f>
        <v>21</v>
      </c>
      <c r="C36" s="55" t="s">
        <v>95</v>
      </c>
      <c r="D36" s="57" t="s">
        <v>279</v>
      </c>
      <c r="E36" s="58" t="s">
        <v>95</v>
      </c>
      <c r="F36" s="59">
        <v>3760500912511</v>
      </c>
      <c r="G36" s="55" t="s">
        <v>19</v>
      </c>
      <c r="H36" s="55" t="s">
        <v>124</v>
      </c>
      <c r="I36" s="58" t="s">
        <v>298</v>
      </c>
      <c r="J36" s="58" t="s">
        <v>19</v>
      </c>
      <c r="K36" s="58" t="s">
        <v>19</v>
      </c>
      <c r="L36" s="55" t="s">
        <v>54</v>
      </c>
      <c r="M36" s="60" t="s">
        <v>3</v>
      </c>
      <c r="N36" s="61">
        <v>18440</v>
      </c>
      <c r="O36" s="55" t="s">
        <v>19</v>
      </c>
      <c r="P36" s="55" t="s">
        <v>54</v>
      </c>
      <c r="Q36" s="62">
        <v>228573</v>
      </c>
      <c r="R36" s="63" t="s">
        <v>190</v>
      </c>
      <c r="S36" s="64">
        <f>2566-2525</f>
        <v>41</v>
      </c>
      <c r="T36" s="70" t="s">
        <v>316</v>
      </c>
      <c r="U36" s="65" t="s">
        <v>19</v>
      </c>
      <c r="V36" s="66"/>
      <c r="W36" s="66"/>
      <c r="X36" s="66"/>
    </row>
    <row r="37" spans="2:24" s="38" customFormat="1" ht="18" customHeight="1">
      <c r="B37" s="55">
        <f aca="true" t="shared" si="2" ref="B37:B42">+B36+1</f>
        <v>22</v>
      </c>
      <c r="C37" s="55" t="s">
        <v>97</v>
      </c>
      <c r="D37" s="57" t="s">
        <v>280</v>
      </c>
      <c r="E37" s="58" t="s">
        <v>97</v>
      </c>
      <c r="F37" s="59">
        <v>3760500967227</v>
      </c>
      <c r="G37" s="55" t="s">
        <v>22</v>
      </c>
      <c r="H37" s="55" t="s">
        <v>121</v>
      </c>
      <c r="I37" s="58" t="s">
        <v>300</v>
      </c>
      <c r="J37" s="58" t="s">
        <v>22</v>
      </c>
      <c r="K37" s="58" t="s">
        <v>22</v>
      </c>
      <c r="L37" s="55" t="s">
        <v>54</v>
      </c>
      <c r="M37" s="60" t="s">
        <v>12</v>
      </c>
      <c r="N37" s="61">
        <v>20040</v>
      </c>
      <c r="O37" s="55" t="s">
        <v>22</v>
      </c>
      <c r="P37" s="55" t="s">
        <v>70</v>
      </c>
      <c r="Q37" s="74">
        <v>228344</v>
      </c>
      <c r="R37" s="75" t="s">
        <v>180</v>
      </c>
      <c r="S37" s="76">
        <f>2566-2525</f>
        <v>41</v>
      </c>
      <c r="T37" s="55" t="s">
        <v>309</v>
      </c>
      <c r="U37" s="73"/>
      <c r="V37" s="77"/>
      <c r="W37" s="77"/>
      <c r="X37" s="77"/>
    </row>
    <row r="38" spans="2:24" ht="18" customHeight="1">
      <c r="B38" s="99">
        <f t="shared" si="2"/>
        <v>23</v>
      </c>
      <c r="C38" s="91"/>
      <c r="D38" s="92" t="s">
        <v>335</v>
      </c>
      <c r="E38" s="93"/>
      <c r="F38" s="93"/>
      <c r="G38" s="94" t="s">
        <v>20</v>
      </c>
      <c r="H38" s="94" t="s">
        <v>121</v>
      </c>
      <c r="I38" s="78" t="s">
        <v>300</v>
      </c>
      <c r="J38" s="93"/>
      <c r="K38" s="93"/>
      <c r="L38" s="91"/>
      <c r="M38" s="95"/>
      <c r="N38" s="95"/>
      <c r="O38" s="91"/>
      <c r="P38" s="91"/>
      <c r="Q38" s="96"/>
      <c r="R38" s="19"/>
      <c r="S38" s="97"/>
      <c r="T38" s="70" t="s">
        <v>316</v>
      </c>
      <c r="U38" s="98"/>
      <c r="V38" s="54"/>
      <c r="W38" s="54"/>
      <c r="X38" s="54"/>
    </row>
    <row r="39" spans="2:24" ht="18" customHeight="1">
      <c r="B39" s="100">
        <f t="shared" si="2"/>
        <v>24</v>
      </c>
      <c r="C39" s="26"/>
      <c r="D39" s="88" t="s">
        <v>281</v>
      </c>
      <c r="E39" s="27"/>
      <c r="F39" s="27"/>
      <c r="G39" s="89" t="s">
        <v>77</v>
      </c>
      <c r="H39" s="89" t="s">
        <v>121</v>
      </c>
      <c r="I39" s="90" t="s">
        <v>297</v>
      </c>
      <c r="J39" s="27"/>
      <c r="K39" s="27"/>
      <c r="L39" s="26"/>
      <c r="M39" s="28"/>
      <c r="N39" s="28"/>
      <c r="O39" s="26"/>
      <c r="P39" s="26"/>
      <c r="Q39" s="29"/>
      <c r="R39" s="30"/>
      <c r="S39" s="43"/>
      <c r="T39" s="114" t="s">
        <v>316</v>
      </c>
      <c r="U39" s="53"/>
      <c r="V39" s="54"/>
      <c r="W39" s="54"/>
      <c r="X39" s="54"/>
    </row>
    <row r="40" spans="2:24" ht="18" customHeight="1">
      <c r="B40" s="100">
        <f t="shared" si="2"/>
        <v>25</v>
      </c>
      <c r="C40" s="55"/>
      <c r="D40" s="57" t="s">
        <v>282</v>
      </c>
      <c r="E40" s="58"/>
      <c r="F40" s="59"/>
      <c r="G40" s="55" t="s">
        <v>17</v>
      </c>
      <c r="H40" s="55" t="s">
        <v>121</v>
      </c>
      <c r="I40" s="78" t="s">
        <v>300</v>
      </c>
      <c r="J40" s="55"/>
      <c r="K40" s="58"/>
      <c r="L40" s="55"/>
      <c r="M40" s="60"/>
      <c r="N40" s="61"/>
      <c r="O40" s="55"/>
      <c r="P40" s="55"/>
      <c r="Q40" s="62"/>
      <c r="R40" s="63"/>
      <c r="S40" s="64"/>
      <c r="T40" s="70" t="s">
        <v>316</v>
      </c>
      <c r="U40" s="73" t="s">
        <v>323</v>
      </c>
      <c r="V40" s="66"/>
      <c r="W40" s="66"/>
      <c r="X40" s="66"/>
    </row>
    <row r="41" spans="2:24" s="38" customFormat="1" ht="18" customHeight="1">
      <c r="B41" s="100">
        <f t="shared" si="2"/>
        <v>26</v>
      </c>
      <c r="C41" s="55"/>
      <c r="D41" s="57" t="s">
        <v>229</v>
      </c>
      <c r="E41" s="58"/>
      <c r="F41" s="59"/>
      <c r="G41" s="55" t="s">
        <v>22</v>
      </c>
      <c r="H41" s="55" t="s">
        <v>125</v>
      </c>
      <c r="I41" s="78" t="s">
        <v>327</v>
      </c>
      <c r="J41" s="58"/>
      <c r="K41" s="58"/>
      <c r="L41" s="55"/>
      <c r="M41" s="60"/>
      <c r="N41" s="61"/>
      <c r="O41" s="55" t="s">
        <v>22</v>
      </c>
      <c r="P41" s="55" t="s">
        <v>70</v>
      </c>
      <c r="Q41" s="74">
        <v>228812</v>
      </c>
      <c r="R41" s="75"/>
      <c r="S41" s="76">
        <f>2566-2526</f>
        <v>40</v>
      </c>
      <c r="T41" s="72" t="s">
        <v>328</v>
      </c>
      <c r="U41" s="79"/>
      <c r="V41" s="77"/>
      <c r="W41" s="77"/>
      <c r="X41" s="77"/>
    </row>
    <row r="42" spans="2:24" s="38" customFormat="1" ht="18" customHeight="1">
      <c r="B42" s="100">
        <f t="shared" si="2"/>
        <v>27</v>
      </c>
      <c r="C42" s="55"/>
      <c r="D42" s="57" t="s">
        <v>283</v>
      </c>
      <c r="E42" s="58"/>
      <c r="F42" s="59"/>
      <c r="G42" s="55" t="s">
        <v>19</v>
      </c>
      <c r="H42" s="55" t="s">
        <v>233</v>
      </c>
      <c r="I42" s="78" t="s">
        <v>300</v>
      </c>
      <c r="J42" s="58"/>
      <c r="K42" s="58"/>
      <c r="L42" s="55"/>
      <c r="M42" s="60"/>
      <c r="N42" s="61"/>
      <c r="O42" s="55" t="s">
        <v>19</v>
      </c>
      <c r="P42" s="55" t="s">
        <v>54</v>
      </c>
      <c r="Q42" s="74">
        <v>229040</v>
      </c>
      <c r="R42" s="75"/>
      <c r="S42" s="76">
        <f>2566-2527</f>
        <v>39</v>
      </c>
      <c r="T42" s="72" t="s">
        <v>325</v>
      </c>
      <c r="U42" s="73" t="s">
        <v>19</v>
      </c>
      <c r="V42" s="77"/>
      <c r="W42" s="77"/>
      <c r="X42" s="77"/>
    </row>
    <row r="43" spans="2:24" s="38" customFormat="1" ht="18" customHeight="1">
      <c r="B43" s="55"/>
      <c r="C43" s="67" t="s">
        <v>135</v>
      </c>
      <c r="D43" s="68" t="s">
        <v>135</v>
      </c>
      <c r="E43" s="69"/>
      <c r="F43" s="59"/>
      <c r="G43" s="55"/>
      <c r="H43" s="55"/>
      <c r="I43" s="58"/>
      <c r="J43" s="58"/>
      <c r="K43" s="58"/>
      <c r="L43" s="55"/>
      <c r="M43" s="60"/>
      <c r="N43" s="61"/>
      <c r="O43" s="55"/>
      <c r="P43" s="55"/>
      <c r="Q43" s="74"/>
      <c r="R43" s="55"/>
      <c r="S43" s="76"/>
      <c r="T43" s="55"/>
      <c r="U43" s="79"/>
      <c r="V43" s="77"/>
      <c r="W43" s="77"/>
      <c r="X43" s="77"/>
    </row>
    <row r="44" spans="2:24" s="38" customFormat="1" ht="18" customHeight="1">
      <c r="B44" s="55">
        <f>+B42+1</f>
        <v>28</v>
      </c>
      <c r="C44" s="67"/>
      <c r="D44" s="57" t="s">
        <v>238</v>
      </c>
      <c r="E44" s="58" t="s">
        <v>239</v>
      </c>
      <c r="F44" s="59"/>
      <c r="G44" s="55" t="s">
        <v>240</v>
      </c>
      <c r="H44" s="55" t="s">
        <v>122</v>
      </c>
      <c r="I44" s="78" t="s">
        <v>303</v>
      </c>
      <c r="J44" s="58"/>
      <c r="K44" s="58"/>
      <c r="L44" s="55"/>
      <c r="M44" s="60"/>
      <c r="N44" s="61"/>
      <c r="O44" s="55" t="s">
        <v>24</v>
      </c>
      <c r="P44" s="55" t="s">
        <v>59</v>
      </c>
      <c r="Q44" s="74">
        <v>225255</v>
      </c>
      <c r="R44" s="55"/>
      <c r="S44" s="76">
        <f>2566-2516</f>
        <v>50</v>
      </c>
      <c r="T44" s="72" t="s">
        <v>326</v>
      </c>
      <c r="U44" s="79"/>
      <c r="V44" s="77"/>
      <c r="W44" s="77"/>
      <c r="X44" s="77"/>
    </row>
    <row r="45" spans="2:24" s="38" customFormat="1" ht="18" customHeight="1">
      <c r="B45" s="55">
        <f aca="true" t="shared" si="3" ref="B45:B52">+B44+1</f>
        <v>29</v>
      </c>
      <c r="C45" s="55" t="s">
        <v>98</v>
      </c>
      <c r="D45" s="57" t="s">
        <v>213</v>
      </c>
      <c r="E45" s="58" t="s">
        <v>98</v>
      </c>
      <c r="F45" s="59">
        <v>3769800020428</v>
      </c>
      <c r="G45" s="55" t="s">
        <v>66</v>
      </c>
      <c r="H45" s="55" t="s">
        <v>123</v>
      </c>
      <c r="I45" s="58" t="s">
        <v>303</v>
      </c>
      <c r="J45" s="55" t="s">
        <v>66</v>
      </c>
      <c r="K45" s="58" t="s">
        <v>24</v>
      </c>
      <c r="L45" s="55" t="s">
        <v>53</v>
      </c>
      <c r="M45" s="60" t="s">
        <v>2</v>
      </c>
      <c r="N45" s="61">
        <v>30790</v>
      </c>
      <c r="O45" s="55" t="s">
        <v>24</v>
      </c>
      <c r="P45" s="55" t="s">
        <v>59</v>
      </c>
      <c r="Q45" s="74">
        <v>224605</v>
      </c>
      <c r="R45" s="75" t="s">
        <v>187</v>
      </c>
      <c r="S45" s="76">
        <f>2566-2514</f>
        <v>52</v>
      </c>
      <c r="T45" s="55" t="s">
        <v>310</v>
      </c>
      <c r="U45" s="79"/>
      <c r="V45" s="77"/>
      <c r="W45" s="77"/>
      <c r="X45" s="77"/>
    </row>
    <row r="46" spans="2:24" ht="18" customHeight="1">
      <c r="B46" s="55">
        <f t="shared" si="3"/>
        <v>30</v>
      </c>
      <c r="C46" s="55" t="s">
        <v>96</v>
      </c>
      <c r="D46" s="57" t="s">
        <v>284</v>
      </c>
      <c r="E46" s="58" t="s">
        <v>216</v>
      </c>
      <c r="F46" s="59">
        <v>5760500014251</v>
      </c>
      <c r="G46" s="72" t="s">
        <v>77</v>
      </c>
      <c r="H46" s="55" t="s">
        <v>124</v>
      </c>
      <c r="I46" s="58" t="s">
        <v>297</v>
      </c>
      <c r="J46" s="58" t="s">
        <v>21</v>
      </c>
      <c r="K46" s="58" t="s">
        <v>21</v>
      </c>
      <c r="L46" s="55" t="s">
        <v>54</v>
      </c>
      <c r="M46" s="60" t="s">
        <v>3</v>
      </c>
      <c r="N46" s="61">
        <v>19200</v>
      </c>
      <c r="O46" s="55" t="s">
        <v>21</v>
      </c>
      <c r="P46" s="55" t="s">
        <v>54</v>
      </c>
      <c r="Q46" s="62">
        <v>228202</v>
      </c>
      <c r="R46" s="63" t="s">
        <v>180</v>
      </c>
      <c r="S46" s="64">
        <f>2566-2524</f>
        <v>42</v>
      </c>
      <c r="T46" s="70" t="s">
        <v>316</v>
      </c>
      <c r="U46" s="65"/>
      <c r="V46" s="66"/>
      <c r="W46" s="66"/>
      <c r="X46" s="66"/>
    </row>
    <row r="47" spans="2:24" s="38" customFormat="1" ht="18" customHeight="1">
      <c r="B47" s="55">
        <f t="shared" si="3"/>
        <v>31</v>
      </c>
      <c r="C47" s="55" t="s">
        <v>99</v>
      </c>
      <c r="D47" s="57" t="s">
        <v>25</v>
      </c>
      <c r="E47" s="58" t="s">
        <v>99</v>
      </c>
      <c r="F47" s="59">
        <v>3760500587351</v>
      </c>
      <c r="G47" s="55" t="s">
        <v>5</v>
      </c>
      <c r="H47" s="55" t="s">
        <v>124</v>
      </c>
      <c r="I47" s="58" t="s">
        <v>300</v>
      </c>
      <c r="J47" s="58" t="s">
        <v>5</v>
      </c>
      <c r="K47" s="58" t="s">
        <v>5</v>
      </c>
      <c r="L47" s="55" t="s">
        <v>54</v>
      </c>
      <c r="M47" s="60" t="s">
        <v>3</v>
      </c>
      <c r="N47" s="61">
        <v>19200</v>
      </c>
      <c r="O47" s="55" t="s">
        <v>5</v>
      </c>
      <c r="P47" s="55" t="s">
        <v>54</v>
      </c>
      <c r="Q47" s="74">
        <v>224058</v>
      </c>
      <c r="R47" s="75" t="s">
        <v>178</v>
      </c>
      <c r="S47" s="76">
        <f>2566-2513</f>
        <v>53</v>
      </c>
      <c r="T47" s="55"/>
      <c r="U47" s="79"/>
      <c r="V47" s="77"/>
      <c r="W47" s="77"/>
      <c r="X47" s="77"/>
    </row>
    <row r="48" spans="2:24" s="38" customFormat="1" ht="18" customHeight="1">
      <c r="B48" s="55">
        <f t="shared" si="3"/>
        <v>32</v>
      </c>
      <c r="C48" s="55"/>
      <c r="D48" s="57" t="s">
        <v>252</v>
      </c>
      <c r="E48" s="58"/>
      <c r="F48" s="59"/>
      <c r="G48" s="55" t="s">
        <v>27</v>
      </c>
      <c r="H48" s="55" t="s">
        <v>233</v>
      </c>
      <c r="I48" s="78" t="s">
        <v>315</v>
      </c>
      <c r="J48" s="58"/>
      <c r="K48" s="58"/>
      <c r="L48" s="55"/>
      <c r="M48" s="60"/>
      <c r="N48" s="61"/>
      <c r="O48" s="55"/>
      <c r="P48" s="55"/>
      <c r="Q48" s="74">
        <v>234296</v>
      </c>
      <c r="R48" s="75"/>
      <c r="S48" s="76">
        <f>2566-2541</f>
        <v>25</v>
      </c>
      <c r="T48" s="72" t="s">
        <v>325</v>
      </c>
      <c r="U48" s="79"/>
      <c r="V48" s="77"/>
      <c r="W48" s="77"/>
      <c r="X48" s="77"/>
    </row>
    <row r="49" spans="2:24" s="38" customFormat="1" ht="18" customHeight="1">
      <c r="B49" s="55">
        <f t="shared" si="3"/>
        <v>33</v>
      </c>
      <c r="C49" s="55" t="s">
        <v>100</v>
      </c>
      <c r="D49" s="57" t="s">
        <v>26</v>
      </c>
      <c r="E49" s="58" t="s">
        <v>217</v>
      </c>
      <c r="F49" s="59">
        <v>3760500256339</v>
      </c>
      <c r="G49" s="55" t="s">
        <v>27</v>
      </c>
      <c r="H49" s="55" t="s">
        <v>124</v>
      </c>
      <c r="I49" s="58" t="s">
        <v>304</v>
      </c>
      <c r="J49" s="58" t="s">
        <v>27</v>
      </c>
      <c r="K49" s="58" t="s">
        <v>27</v>
      </c>
      <c r="L49" s="55" t="s">
        <v>54</v>
      </c>
      <c r="M49" s="60" t="s">
        <v>3</v>
      </c>
      <c r="N49" s="61">
        <v>21620</v>
      </c>
      <c r="O49" s="55" t="s">
        <v>27</v>
      </c>
      <c r="P49" s="55" t="s">
        <v>54</v>
      </c>
      <c r="Q49" s="74">
        <v>225515</v>
      </c>
      <c r="R49" s="75" t="s">
        <v>193</v>
      </c>
      <c r="S49" s="76">
        <f>2566-2517</f>
        <v>49</v>
      </c>
      <c r="T49" s="55"/>
      <c r="U49" s="79"/>
      <c r="V49" s="77"/>
      <c r="W49" s="77"/>
      <c r="X49" s="77"/>
    </row>
    <row r="50" spans="2:24" s="38" customFormat="1" ht="18" customHeight="1">
      <c r="B50" s="55">
        <f t="shared" si="3"/>
        <v>34</v>
      </c>
      <c r="C50" s="55" t="s">
        <v>101</v>
      </c>
      <c r="D50" s="57" t="s">
        <v>28</v>
      </c>
      <c r="E50" s="58" t="s">
        <v>218</v>
      </c>
      <c r="F50" s="59">
        <v>3760500205289</v>
      </c>
      <c r="G50" s="55" t="s">
        <v>27</v>
      </c>
      <c r="H50" s="55" t="s">
        <v>124</v>
      </c>
      <c r="I50" s="78" t="s">
        <v>315</v>
      </c>
      <c r="J50" s="58" t="s">
        <v>27</v>
      </c>
      <c r="K50" s="58" t="s">
        <v>27</v>
      </c>
      <c r="L50" s="55" t="s">
        <v>54</v>
      </c>
      <c r="M50" s="60" t="s">
        <v>3</v>
      </c>
      <c r="N50" s="61">
        <v>22040</v>
      </c>
      <c r="O50" s="55" t="s">
        <v>27</v>
      </c>
      <c r="P50" s="55" t="s">
        <v>54</v>
      </c>
      <c r="Q50" s="74">
        <v>223808</v>
      </c>
      <c r="R50" s="75" t="s">
        <v>185</v>
      </c>
      <c r="S50" s="76">
        <f>2566-2512</f>
        <v>54</v>
      </c>
      <c r="T50" s="72" t="s">
        <v>316</v>
      </c>
      <c r="U50" s="79"/>
      <c r="V50" s="77"/>
      <c r="W50" s="77"/>
      <c r="X50" s="77"/>
    </row>
    <row r="51" spans="2:24" s="38" customFormat="1" ht="18" customHeight="1">
      <c r="B51" s="55">
        <f t="shared" si="3"/>
        <v>35</v>
      </c>
      <c r="C51" s="55"/>
      <c r="D51" s="57" t="s">
        <v>256</v>
      </c>
      <c r="E51" s="58"/>
      <c r="F51" s="59"/>
      <c r="G51" s="55" t="s">
        <v>269</v>
      </c>
      <c r="H51" s="55" t="s">
        <v>125</v>
      </c>
      <c r="I51" s="78" t="s">
        <v>330</v>
      </c>
      <c r="J51" s="58"/>
      <c r="K51" s="58"/>
      <c r="L51" s="55"/>
      <c r="M51" s="60"/>
      <c r="N51" s="61"/>
      <c r="O51" s="55"/>
      <c r="P51" s="55"/>
      <c r="Q51" s="74">
        <v>230498</v>
      </c>
      <c r="R51" s="75"/>
      <c r="S51" s="76">
        <f>2566-2531</f>
        <v>35</v>
      </c>
      <c r="T51" s="55"/>
      <c r="U51" s="79"/>
      <c r="V51" s="77"/>
      <c r="W51" s="77"/>
      <c r="X51" s="77"/>
    </row>
    <row r="52" spans="2:24" s="38" customFormat="1" ht="18" customHeight="1">
      <c r="B52" s="55">
        <f t="shared" si="3"/>
        <v>36</v>
      </c>
      <c r="C52" s="55"/>
      <c r="D52" s="57" t="s">
        <v>267</v>
      </c>
      <c r="E52" s="58"/>
      <c r="F52" s="59"/>
      <c r="G52" s="55" t="s">
        <v>268</v>
      </c>
      <c r="H52" s="55" t="s">
        <v>125</v>
      </c>
      <c r="I52" s="78" t="s">
        <v>303</v>
      </c>
      <c r="J52" s="58"/>
      <c r="K52" s="58"/>
      <c r="L52" s="55"/>
      <c r="M52" s="60"/>
      <c r="N52" s="61"/>
      <c r="O52" s="55"/>
      <c r="P52" s="55"/>
      <c r="Q52" s="74"/>
      <c r="R52" s="75"/>
      <c r="S52" s="76"/>
      <c r="T52" s="72" t="s">
        <v>329</v>
      </c>
      <c r="U52" s="79"/>
      <c r="V52" s="77"/>
      <c r="W52" s="77"/>
      <c r="X52" s="77"/>
    </row>
    <row r="53" spans="2:24" s="38" customFormat="1" ht="18" customHeight="1">
      <c r="B53" s="55"/>
      <c r="C53" s="67" t="s">
        <v>136</v>
      </c>
      <c r="D53" s="68" t="s">
        <v>136</v>
      </c>
      <c r="E53" s="69"/>
      <c r="F53" s="59"/>
      <c r="G53" s="55"/>
      <c r="H53" s="55"/>
      <c r="I53" s="58"/>
      <c r="J53" s="58"/>
      <c r="K53" s="58"/>
      <c r="L53" s="55"/>
      <c r="M53" s="60"/>
      <c r="N53" s="61"/>
      <c r="O53" s="55"/>
      <c r="P53" s="55"/>
      <c r="Q53" s="74"/>
      <c r="R53" s="55"/>
      <c r="S53" s="76"/>
      <c r="T53" s="55"/>
      <c r="U53" s="79"/>
      <c r="V53" s="77"/>
      <c r="W53" s="77"/>
      <c r="X53" s="77"/>
    </row>
    <row r="54" spans="2:24" s="38" customFormat="1" ht="18" customHeight="1">
      <c r="B54" s="55">
        <f>+B52+1</f>
        <v>37</v>
      </c>
      <c r="C54" s="55" t="s">
        <v>102</v>
      </c>
      <c r="D54" s="57" t="s">
        <v>241</v>
      </c>
      <c r="E54" s="58" t="s">
        <v>102</v>
      </c>
      <c r="F54" s="59">
        <v>3769800186539</v>
      </c>
      <c r="G54" s="58" t="s">
        <v>29</v>
      </c>
      <c r="H54" s="55" t="s">
        <v>122</v>
      </c>
      <c r="I54" s="58" t="s">
        <v>297</v>
      </c>
      <c r="J54" s="58" t="s">
        <v>29</v>
      </c>
      <c r="K54" s="58" t="s">
        <v>30</v>
      </c>
      <c r="L54" s="55" t="s">
        <v>53</v>
      </c>
      <c r="M54" s="60" t="s">
        <v>1</v>
      </c>
      <c r="N54" s="61">
        <v>51520</v>
      </c>
      <c r="O54" s="55" t="s">
        <v>30</v>
      </c>
      <c r="P54" s="55" t="s">
        <v>59</v>
      </c>
      <c r="Q54" s="74">
        <v>226498</v>
      </c>
      <c r="R54" s="75"/>
      <c r="S54" s="76">
        <f>2566-2520</f>
        <v>46</v>
      </c>
      <c r="T54" s="72" t="s">
        <v>324</v>
      </c>
      <c r="U54" s="79"/>
      <c r="V54" s="77"/>
      <c r="W54" s="77"/>
      <c r="X54" s="77"/>
    </row>
    <row r="55" spans="2:24" s="38" customFormat="1" ht="18" customHeight="1">
      <c r="B55" s="55">
        <f aca="true" t="shared" si="4" ref="B55:B60">+B54+1</f>
        <v>38</v>
      </c>
      <c r="C55" s="55" t="s">
        <v>103</v>
      </c>
      <c r="D55" s="57" t="s">
        <v>285</v>
      </c>
      <c r="E55" s="58" t="s">
        <v>103</v>
      </c>
      <c r="F55" s="59">
        <v>3760501007782</v>
      </c>
      <c r="G55" s="117" t="s">
        <v>67</v>
      </c>
      <c r="H55" s="55" t="s">
        <v>123</v>
      </c>
      <c r="I55" s="58" t="s">
        <v>297</v>
      </c>
      <c r="J55" s="55" t="s">
        <v>67</v>
      </c>
      <c r="K55" s="58" t="s">
        <v>30</v>
      </c>
      <c r="L55" s="55" t="s">
        <v>53</v>
      </c>
      <c r="M55" s="60" t="s">
        <v>2</v>
      </c>
      <c r="N55" s="61">
        <v>37960</v>
      </c>
      <c r="O55" s="55" t="s">
        <v>30</v>
      </c>
      <c r="P55" s="55" t="s">
        <v>59</v>
      </c>
      <c r="Q55" s="74">
        <v>224033</v>
      </c>
      <c r="R55" s="75" t="s">
        <v>191</v>
      </c>
      <c r="S55" s="76">
        <f>2566-2513</f>
        <v>53</v>
      </c>
      <c r="T55" s="55" t="s">
        <v>313</v>
      </c>
      <c r="U55" s="79" t="s">
        <v>30</v>
      </c>
      <c r="V55" s="77"/>
      <c r="W55" s="77"/>
      <c r="X55" s="77"/>
    </row>
    <row r="56" spans="2:24" s="38" customFormat="1" ht="18" customHeight="1">
      <c r="B56" s="55">
        <f t="shared" si="4"/>
        <v>39</v>
      </c>
      <c r="C56" s="55" t="s">
        <v>104</v>
      </c>
      <c r="D56" s="57" t="s">
        <v>286</v>
      </c>
      <c r="E56" s="58" t="s">
        <v>104</v>
      </c>
      <c r="F56" s="59">
        <v>3759800026574</v>
      </c>
      <c r="G56" s="55" t="s">
        <v>224</v>
      </c>
      <c r="H56" s="55" t="s">
        <v>121</v>
      </c>
      <c r="I56" s="58" t="s">
        <v>305</v>
      </c>
      <c r="J56" s="58" t="s">
        <v>55</v>
      </c>
      <c r="K56" s="58" t="s">
        <v>55</v>
      </c>
      <c r="L56" s="55" t="s">
        <v>70</v>
      </c>
      <c r="M56" s="60" t="s">
        <v>31</v>
      </c>
      <c r="N56" s="61">
        <v>25970</v>
      </c>
      <c r="O56" s="55" t="s">
        <v>55</v>
      </c>
      <c r="P56" s="55" t="s">
        <v>70</v>
      </c>
      <c r="Q56" s="74">
        <v>227735</v>
      </c>
      <c r="R56" s="75" t="s">
        <v>182</v>
      </c>
      <c r="S56" s="76">
        <f>2566-2523</f>
        <v>43</v>
      </c>
      <c r="T56" s="72" t="s">
        <v>316</v>
      </c>
      <c r="U56" s="79"/>
      <c r="V56" s="77"/>
      <c r="W56" s="77"/>
      <c r="X56" s="77"/>
    </row>
    <row r="57" spans="2:24" s="38" customFormat="1" ht="18" customHeight="1">
      <c r="B57" s="55">
        <f t="shared" si="4"/>
        <v>40</v>
      </c>
      <c r="C57" s="55" t="s">
        <v>105</v>
      </c>
      <c r="D57" s="57" t="s">
        <v>32</v>
      </c>
      <c r="E57" s="58" t="s">
        <v>105</v>
      </c>
      <c r="F57" s="59">
        <v>3760500418941</v>
      </c>
      <c r="G57" s="55" t="s">
        <v>33</v>
      </c>
      <c r="H57" s="55" t="s">
        <v>124</v>
      </c>
      <c r="I57" s="78" t="s">
        <v>298</v>
      </c>
      <c r="J57" s="58" t="s">
        <v>33</v>
      </c>
      <c r="K57" s="58" t="s">
        <v>33</v>
      </c>
      <c r="L57" s="55" t="s">
        <v>54</v>
      </c>
      <c r="M57" s="60" t="s">
        <v>3</v>
      </c>
      <c r="N57" s="61">
        <v>26120</v>
      </c>
      <c r="O57" s="55" t="s">
        <v>33</v>
      </c>
      <c r="P57" s="55" t="s">
        <v>54</v>
      </c>
      <c r="Q57" s="74">
        <v>222349</v>
      </c>
      <c r="R57" s="75" t="s">
        <v>188</v>
      </c>
      <c r="S57" s="76">
        <f>2566-2508</f>
        <v>58</v>
      </c>
      <c r="T57" s="72" t="s">
        <v>316</v>
      </c>
      <c r="U57" s="79"/>
      <c r="V57" s="77"/>
      <c r="W57" s="77"/>
      <c r="X57" s="77"/>
    </row>
    <row r="58" spans="2:24" s="38" customFormat="1" ht="18" customHeight="1">
      <c r="B58" s="55">
        <f t="shared" si="4"/>
        <v>41</v>
      </c>
      <c r="C58" s="55" t="s">
        <v>142</v>
      </c>
      <c r="D58" s="57" t="s">
        <v>287</v>
      </c>
      <c r="E58" s="58" t="s">
        <v>142</v>
      </c>
      <c r="F58" s="59">
        <v>3700300322931</v>
      </c>
      <c r="G58" s="55" t="s">
        <v>224</v>
      </c>
      <c r="H58" s="55" t="s">
        <v>121</v>
      </c>
      <c r="I58" s="58" t="s">
        <v>305</v>
      </c>
      <c r="J58" s="58" t="s">
        <v>55</v>
      </c>
      <c r="K58" s="58" t="s">
        <v>55</v>
      </c>
      <c r="L58" s="55" t="s">
        <v>70</v>
      </c>
      <c r="M58" s="60"/>
      <c r="N58" s="61"/>
      <c r="O58" s="55" t="s">
        <v>55</v>
      </c>
      <c r="P58" s="55" t="s">
        <v>70</v>
      </c>
      <c r="Q58" s="80">
        <v>229280</v>
      </c>
      <c r="R58" s="81"/>
      <c r="S58" s="82">
        <f>2566-2527</f>
        <v>39</v>
      </c>
      <c r="T58" s="72" t="s">
        <v>318</v>
      </c>
      <c r="U58" s="79"/>
      <c r="V58" s="77"/>
      <c r="W58" s="77"/>
      <c r="X58" s="77"/>
    </row>
    <row r="59" spans="2:24" s="38" customFormat="1" ht="18" customHeight="1">
      <c r="B59" s="55">
        <f t="shared" si="4"/>
        <v>42</v>
      </c>
      <c r="C59" s="55" t="s">
        <v>144</v>
      </c>
      <c r="D59" s="57" t="s">
        <v>288</v>
      </c>
      <c r="E59" s="58" t="s">
        <v>144</v>
      </c>
      <c r="F59" s="59">
        <v>5800990013531</v>
      </c>
      <c r="G59" s="55" t="s">
        <v>224</v>
      </c>
      <c r="H59" s="55" t="s">
        <v>121</v>
      </c>
      <c r="I59" s="58" t="s">
        <v>305</v>
      </c>
      <c r="J59" s="58"/>
      <c r="K59" s="58" t="s">
        <v>55</v>
      </c>
      <c r="L59" s="55" t="s">
        <v>70</v>
      </c>
      <c r="M59" s="60"/>
      <c r="N59" s="61"/>
      <c r="O59" s="55" t="s">
        <v>55</v>
      </c>
      <c r="P59" s="55" t="s">
        <v>70</v>
      </c>
      <c r="Q59" s="80">
        <v>228898</v>
      </c>
      <c r="R59" s="81" t="s">
        <v>194</v>
      </c>
      <c r="S59" s="82">
        <f>2566-2526</f>
        <v>40</v>
      </c>
      <c r="T59" s="55"/>
      <c r="U59" s="79"/>
      <c r="V59" s="77"/>
      <c r="W59" s="77"/>
      <c r="X59" s="77"/>
    </row>
    <row r="60" spans="2:24" s="38" customFormat="1" ht="18" customHeight="1">
      <c r="B60" s="55">
        <f t="shared" si="4"/>
        <v>43</v>
      </c>
      <c r="C60" s="55"/>
      <c r="D60" s="57" t="s">
        <v>289</v>
      </c>
      <c r="E60" s="58"/>
      <c r="F60" s="59"/>
      <c r="G60" s="55" t="s">
        <v>5</v>
      </c>
      <c r="H60" s="55" t="s">
        <v>125</v>
      </c>
      <c r="I60" s="78" t="s">
        <v>300</v>
      </c>
      <c r="J60" s="58"/>
      <c r="K60" s="58"/>
      <c r="L60" s="55"/>
      <c r="M60" s="60"/>
      <c r="N60" s="61"/>
      <c r="O60" s="55" t="s">
        <v>5</v>
      </c>
      <c r="P60" s="55" t="s">
        <v>54</v>
      </c>
      <c r="Q60" s="80">
        <v>230431</v>
      </c>
      <c r="R60" s="81"/>
      <c r="S60" s="82">
        <f>2566-2530</f>
        <v>36</v>
      </c>
      <c r="T60" s="72" t="s">
        <v>334</v>
      </c>
      <c r="U60" s="79"/>
      <c r="V60" s="77"/>
      <c r="W60" s="77"/>
      <c r="X60" s="77"/>
    </row>
    <row r="61" spans="2:21" s="38" customFormat="1" ht="18" customHeight="1">
      <c r="B61" s="31"/>
      <c r="C61" s="31"/>
      <c r="D61" s="35"/>
      <c r="E61" s="20"/>
      <c r="F61" s="32"/>
      <c r="G61" s="31"/>
      <c r="H61" s="31"/>
      <c r="I61" s="20"/>
      <c r="J61" s="20"/>
      <c r="K61" s="20"/>
      <c r="L61" s="31"/>
      <c r="M61" s="33"/>
      <c r="N61" s="34"/>
      <c r="O61" s="31"/>
      <c r="P61" s="31"/>
      <c r="Q61" s="39"/>
      <c r="R61" s="40"/>
      <c r="S61" s="46"/>
      <c r="T61" s="52"/>
      <c r="U61" s="51"/>
    </row>
    <row r="62" spans="2:21" s="38" customFormat="1" ht="18" customHeight="1">
      <c r="B62" s="31"/>
      <c r="C62" s="31"/>
      <c r="D62" s="35"/>
      <c r="E62" s="20"/>
      <c r="F62" s="32"/>
      <c r="G62" s="31"/>
      <c r="H62" s="31"/>
      <c r="I62" s="20"/>
      <c r="J62" s="20"/>
      <c r="K62" s="20"/>
      <c r="L62" s="31"/>
      <c r="M62" s="33"/>
      <c r="N62" s="34"/>
      <c r="O62" s="31"/>
      <c r="P62" s="31"/>
      <c r="Q62" s="39"/>
      <c r="R62" s="40"/>
      <c r="S62" s="46"/>
      <c r="T62" s="52"/>
      <c r="U62" s="51"/>
    </row>
    <row r="63" spans="2:21" s="38" customFormat="1" ht="18" customHeight="1">
      <c r="B63" s="31"/>
      <c r="C63" s="31"/>
      <c r="D63" s="35"/>
      <c r="E63" s="20"/>
      <c r="F63" s="32"/>
      <c r="G63" s="31"/>
      <c r="H63" s="31"/>
      <c r="I63" s="20"/>
      <c r="J63" s="20"/>
      <c r="K63" s="20"/>
      <c r="L63" s="31"/>
      <c r="M63" s="33"/>
      <c r="N63" s="34"/>
      <c r="O63" s="31"/>
      <c r="P63" s="31"/>
      <c r="Q63" s="39"/>
      <c r="R63" s="40"/>
      <c r="S63" s="46"/>
      <c r="T63" s="52"/>
      <c r="U63" s="51"/>
    </row>
    <row r="64" spans="2:24" s="38" customFormat="1" ht="18" customHeight="1">
      <c r="B64" s="31"/>
      <c r="C64" s="31"/>
      <c r="D64" s="35"/>
      <c r="E64" s="20"/>
      <c r="F64" s="32"/>
      <c r="G64" s="31"/>
      <c r="H64" s="31"/>
      <c r="I64" s="20"/>
      <c r="J64" s="20"/>
      <c r="K64" s="20"/>
      <c r="L64" s="31"/>
      <c r="M64" s="33"/>
      <c r="N64" s="34"/>
      <c r="O64" s="31"/>
      <c r="P64" s="31"/>
      <c r="Q64" s="36"/>
      <c r="R64" s="37"/>
      <c r="S64" s="45"/>
      <c r="T64" s="31"/>
      <c r="U64" s="51"/>
      <c r="X64" s="52">
        <v>27</v>
      </c>
    </row>
    <row r="65" spans="2:24" ht="18" customHeight="1">
      <c r="B65" s="118" t="s">
        <v>257</v>
      </c>
      <c r="C65" s="26"/>
      <c r="D65" s="121" t="s">
        <v>258</v>
      </c>
      <c r="E65" s="27"/>
      <c r="F65" s="27"/>
      <c r="G65" s="124" t="s">
        <v>149</v>
      </c>
      <c r="H65" s="124" t="s">
        <v>0</v>
      </c>
      <c r="I65" s="121" t="s">
        <v>259</v>
      </c>
      <c r="J65" s="27"/>
      <c r="K65" s="27"/>
      <c r="L65" s="26"/>
      <c r="M65" s="28"/>
      <c r="N65" s="28"/>
      <c r="O65" s="26"/>
      <c r="P65" s="26"/>
      <c r="Q65" s="29"/>
      <c r="R65" s="30"/>
      <c r="S65" s="43"/>
      <c r="T65" s="54" t="s">
        <v>260</v>
      </c>
      <c r="U65" s="47" t="s">
        <v>263</v>
      </c>
      <c r="V65" s="127" t="s">
        <v>265</v>
      </c>
      <c r="W65" s="128"/>
      <c r="X65" s="129"/>
    </row>
    <row r="66" spans="2:24" ht="18" customHeight="1">
      <c r="B66" s="119"/>
      <c r="C66" s="26"/>
      <c r="D66" s="122"/>
      <c r="E66" s="27"/>
      <c r="F66" s="27"/>
      <c r="G66" s="125"/>
      <c r="H66" s="125"/>
      <c r="I66" s="122"/>
      <c r="J66" s="27"/>
      <c r="K66" s="27"/>
      <c r="L66" s="26"/>
      <c r="M66" s="28"/>
      <c r="N66" s="28"/>
      <c r="O66" s="26"/>
      <c r="P66" s="26"/>
      <c r="Q66" s="29"/>
      <c r="R66" s="30"/>
      <c r="S66" s="43"/>
      <c r="T66" s="113" t="s">
        <v>261</v>
      </c>
      <c r="U66" s="48" t="s">
        <v>264</v>
      </c>
      <c r="V66" s="130" t="s">
        <v>266</v>
      </c>
      <c r="W66" s="131"/>
      <c r="X66" s="132"/>
    </row>
    <row r="67" spans="2:24" ht="18" customHeight="1">
      <c r="B67" s="120"/>
      <c r="C67" s="83"/>
      <c r="D67" s="123"/>
      <c r="E67" s="84"/>
      <c r="F67" s="84"/>
      <c r="G67" s="126"/>
      <c r="H67" s="126"/>
      <c r="I67" s="123"/>
      <c r="J67" s="84"/>
      <c r="K67" s="84"/>
      <c r="L67" s="83"/>
      <c r="M67" s="85"/>
      <c r="N67" s="85"/>
      <c r="O67" s="83"/>
      <c r="P67" s="83"/>
      <c r="Q67" s="86"/>
      <c r="R67" s="42"/>
      <c r="S67" s="87"/>
      <c r="T67" s="115" t="s">
        <v>262</v>
      </c>
      <c r="U67" s="49"/>
      <c r="V67" s="19">
        <v>2567</v>
      </c>
      <c r="W67" s="19">
        <v>2568</v>
      </c>
      <c r="X67" s="19">
        <v>2569</v>
      </c>
    </row>
    <row r="68" spans="2:24" s="38" customFormat="1" ht="17.25" customHeight="1">
      <c r="B68" s="55">
        <f>+B60+1</f>
        <v>44</v>
      </c>
      <c r="C68" s="55" t="s">
        <v>146</v>
      </c>
      <c r="D68" s="57" t="s">
        <v>143</v>
      </c>
      <c r="E68" s="58" t="s">
        <v>146</v>
      </c>
      <c r="F68" s="59">
        <v>3760100717151</v>
      </c>
      <c r="G68" s="55" t="s">
        <v>145</v>
      </c>
      <c r="H68" s="55" t="s">
        <v>125</v>
      </c>
      <c r="I68" s="58" t="s">
        <v>303</v>
      </c>
      <c r="J68" s="58"/>
      <c r="K68" s="58"/>
      <c r="L68" s="55"/>
      <c r="M68" s="60"/>
      <c r="N68" s="61"/>
      <c r="O68" s="55" t="s">
        <v>145</v>
      </c>
      <c r="P68" s="55" t="s">
        <v>70</v>
      </c>
      <c r="Q68" s="80">
        <v>228642</v>
      </c>
      <c r="R68" s="81" t="s">
        <v>190</v>
      </c>
      <c r="S68" s="82">
        <f>2566-2525</f>
        <v>41</v>
      </c>
      <c r="T68" s="72" t="s">
        <v>321</v>
      </c>
      <c r="U68" s="73" t="s">
        <v>145</v>
      </c>
      <c r="V68" s="77"/>
      <c r="W68" s="77"/>
      <c r="X68" s="77"/>
    </row>
    <row r="69" spans="2:24" ht="17.25" customHeight="1">
      <c r="B69" s="101">
        <f aca="true" t="shared" si="5" ref="B69:B74">+B68+1</f>
        <v>45</v>
      </c>
      <c r="C69" s="102"/>
      <c r="D69" s="104" t="s">
        <v>34</v>
      </c>
      <c r="E69" s="84"/>
      <c r="F69" s="84"/>
      <c r="G69" s="105" t="s">
        <v>235</v>
      </c>
      <c r="H69" s="105" t="s">
        <v>122</v>
      </c>
      <c r="I69" s="103" t="s">
        <v>301</v>
      </c>
      <c r="J69" s="106"/>
      <c r="K69" s="106"/>
      <c r="L69" s="102"/>
      <c r="M69" s="107"/>
      <c r="N69" s="107"/>
      <c r="O69" s="102"/>
      <c r="P69" s="102"/>
      <c r="Q69" s="108"/>
      <c r="R69" s="109"/>
      <c r="S69" s="110"/>
      <c r="T69" s="70" t="s">
        <v>316</v>
      </c>
      <c r="U69" s="111"/>
      <c r="V69" s="19"/>
      <c r="W69" s="19"/>
      <c r="X69" s="19"/>
    </row>
    <row r="70" spans="2:24" ht="17.25" customHeight="1">
      <c r="B70" s="101">
        <f t="shared" si="5"/>
        <v>46</v>
      </c>
      <c r="C70" s="102"/>
      <c r="D70" s="104" t="s">
        <v>290</v>
      </c>
      <c r="E70" s="84"/>
      <c r="F70" s="84"/>
      <c r="G70" s="41" t="s">
        <v>62</v>
      </c>
      <c r="H70" s="41" t="s">
        <v>123</v>
      </c>
      <c r="I70" s="58" t="s">
        <v>298</v>
      </c>
      <c r="J70" s="84"/>
      <c r="K70" s="84"/>
      <c r="L70" s="83"/>
      <c r="M70" s="85"/>
      <c r="N70" s="85"/>
      <c r="O70" s="83"/>
      <c r="P70" s="83"/>
      <c r="Q70" s="86"/>
      <c r="R70" s="42"/>
      <c r="S70" s="87"/>
      <c r="T70" s="70" t="s">
        <v>316</v>
      </c>
      <c r="U70" s="49"/>
      <c r="V70" s="19"/>
      <c r="W70" s="19"/>
      <c r="X70" s="19"/>
    </row>
    <row r="71" spans="2:24" ht="17.25" customHeight="1">
      <c r="B71" s="101">
        <f t="shared" si="5"/>
        <v>47</v>
      </c>
      <c r="C71" s="55" t="s">
        <v>107</v>
      </c>
      <c r="D71" s="57" t="s">
        <v>37</v>
      </c>
      <c r="E71" s="58" t="s">
        <v>107</v>
      </c>
      <c r="F71" s="59">
        <v>3760500408473</v>
      </c>
      <c r="G71" s="55" t="s">
        <v>76</v>
      </c>
      <c r="H71" s="55" t="s">
        <v>121</v>
      </c>
      <c r="I71" s="58" t="s">
        <v>298</v>
      </c>
      <c r="J71" s="58" t="s">
        <v>38</v>
      </c>
      <c r="K71" s="58" t="s">
        <v>38</v>
      </c>
      <c r="L71" s="55" t="s">
        <v>54</v>
      </c>
      <c r="M71" s="60" t="s">
        <v>31</v>
      </c>
      <c r="N71" s="61">
        <v>23550</v>
      </c>
      <c r="O71" s="55" t="s">
        <v>76</v>
      </c>
      <c r="P71" s="55" t="s">
        <v>70</v>
      </c>
      <c r="Q71" s="62">
        <v>228134</v>
      </c>
      <c r="R71" s="63" t="s">
        <v>181</v>
      </c>
      <c r="S71" s="64">
        <f>2566-2524</f>
        <v>42</v>
      </c>
      <c r="T71" s="70" t="s">
        <v>316</v>
      </c>
      <c r="U71" s="65" t="s">
        <v>38</v>
      </c>
      <c r="V71" s="66"/>
      <c r="W71" s="66"/>
      <c r="X71" s="66"/>
    </row>
    <row r="72" spans="2:24" ht="17.25" customHeight="1">
      <c r="B72" s="101">
        <f t="shared" si="5"/>
        <v>48</v>
      </c>
      <c r="C72" s="55" t="s">
        <v>108</v>
      </c>
      <c r="D72" s="57" t="s">
        <v>291</v>
      </c>
      <c r="E72" s="58" t="s">
        <v>108</v>
      </c>
      <c r="F72" s="59">
        <v>3760600169179</v>
      </c>
      <c r="G72" s="55" t="s">
        <v>76</v>
      </c>
      <c r="H72" s="55" t="s">
        <v>121</v>
      </c>
      <c r="I72" s="58" t="s">
        <v>298</v>
      </c>
      <c r="J72" s="58" t="s">
        <v>38</v>
      </c>
      <c r="K72" s="58" t="s">
        <v>38</v>
      </c>
      <c r="L72" s="55" t="s">
        <v>54</v>
      </c>
      <c r="M72" s="60" t="s">
        <v>3</v>
      </c>
      <c r="N72" s="61">
        <v>22490</v>
      </c>
      <c r="O72" s="55" t="s">
        <v>76</v>
      </c>
      <c r="P72" s="55" t="s">
        <v>70</v>
      </c>
      <c r="Q72" s="62">
        <v>225030</v>
      </c>
      <c r="R72" s="63" t="s">
        <v>192</v>
      </c>
      <c r="S72" s="64">
        <f>2566-2516</f>
        <v>50</v>
      </c>
      <c r="T72" s="70" t="s">
        <v>316</v>
      </c>
      <c r="U72" s="65" t="s">
        <v>38</v>
      </c>
      <c r="V72" s="66"/>
      <c r="W72" s="66"/>
      <c r="X72" s="66"/>
    </row>
    <row r="73" spans="2:24" ht="17.25" customHeight="1">
      <c r="B73" s="101">
        <f t="shared" si="5"/>
        <v>49</v>
      </c>
      <c r="C73" s="55" t="s">
        <v>109</v>
      </c>
      <c r="D73" s="57" t="s">
        <v>292</v>
      </c>
      <c r="E73" s="58" t="s">
        <v>219</v>
      </c>
      <c r="F73" s="59">
        <v>3760500065681</v>
      </c>
      <c r="G73" s="55" t="s">
        <v>79</v>
      </c>
      <c r="H73" s="55" t="s">
        <v>121</v>
      </c>
      <c r="I73" s="58" t="s">
        <v>297</v>
      </c>
      <c r="J73" s="58" t="s">
        <v>78</v>
      </c>
      <c r="K73" s="58" t="s">
        <v>78</v>
      </c>
      <c r="L73" s="55" t="s">
        <v>54</v>
      </c>
      <c r="M73" s="60" t="s">
        <v>3</v>
      </c>
      <c r="N73" s="61">
        <v>24730</v>
      </c>
      <c r="O73" s="55" t="s">
        <v>79</v>
      </c>
      <c r="P73" s="55" t="s">
        <v>70</v>
      </c>
      <c r="Q73" s="62">
        <v>226459</v>
      </c>
      <c r="R73" s="63" t="s">
        <v>196</v>
      </c>
      <c r="S73" s="64">
        <f>2566-2520</f>
        <v>46</v>
      </c>
      <c r="T73" s="70" t="s">
        <v>316</v>
      </c>
      <c r="U73" s="65" t="s">
        <v>78</v>
      </c>
      <c r="V73" s="66"/>
      <c r="W73" s="66"/>
      <c r="X73" s="66"/>
    </row>
    <row r="74" spans="2:24" ht="17.25" customHeight="1">
      <c r="B74" s="101">
        <f t="shared" si="5"/>
        <v>50</v>
      </c>
      <c r="C74" s="55" t="s">
        <v>110</v>
      </c>
      <c r="D74" s="57" t="s">
        <v>39</v>
      </c>
      <c r="E74" s="58" t="s">
        <v>110</v>
      </c>
      <c r="F74" s="59">
        <v>3760600326291</v>
      </c>
      <c r="G74" s="55" t="s">
        <v>5</v>
      </c>
      <c r="H74" s="55" t="s">
        <v>124</v>
      </c>
      <c r="I74" s="58" t="s">
        <v>300</v>
      </c>
      <c r="J74" s="58" t="s">
        <v>5</v>
      </c>
      <c r="K74" s="58" t="s">
        <v>5</v>
      </c>
      <c r="L74" s="55" t="s">
        <v>54</v>
      </c>
      <c r="M74" s="60" t="s">
        <v>12</v>
      </c>
      <c r="N74" s="61">
        <v>16550</v>
      </c>
      <c r="O74" s="55" t="s">
        <v>5</v>
      </c>
      <c r="P74" s="55" t="s">
        <v>54</v>
      </c>
      <c r="Q74" s="62">
        <v>227167</v>
      </c>
      <c r="R74" s="63" t="s">
        <v>179</v>
      </c>
      <c r="S74" s="64">
        <f>2566-2521</f>
        <v>45</v>
      </c>
      <c r="T74" s="70" t="s">
        <v>316</v>
      </c>
      <c r="U74" s="65" t="s">
        <v>320</v>
      </c>
      <c r="V74" s="66"/>
      <c r="W74" s="66"/>
      <c r="X74" s="66"/>
    </row>
    <row r="75" spans="2:24" s="38" customFormat="1" ht="17.25" customHeight="1">
      <c r="B75" s="55"/>
      <c r="C75" s="67" t="s">
        <v>137</v>
      </c>
      <c r="D75" s="68" t="s">
        <v>137</v>
      </c>
      <c r="E75" s="69"/>
      <c r="F75" s="59"/>
      <c r="G75" s="55"/>
      <c r="H75" s="55"/>
      <c r="I75" s="58"/>
      <c r="J75" s="58"/>
      <c r="K75" s="58"/>
      <c r="L75" s="55"/>
      <c r="M75" s="60"/>
      <c r="N75" s="61"/>
      <c r="O75" s="55"/>
      <c r="P75" s="55"/>
      <c r="Q75" s="74"/>
      <c r="R75" s="55"/>
      <c r="S75" s="76"/>
      <c r="T75" s="55"/>
      <c r="U75" s="79"/>
      <c r="V75" s="77"/>
      <c r="W75" s="77"/>
      <c r="X75" s="77"/>
    </row>
    <row r="76" spans="2:24" s="38" customFormat="1" ht="17.25" customHeight="1">
      <c r="B76" s="55">
        <f>+B74+1</f>
        <v>51</v>
      </c>
      <c r="C76" s="67"/>
      <c r="D76" s="57" t="s">
        <v>251</v>
      </c>
      <c r="E76" s="58" t="s">
        <v>250</v>
      </c>
      <c r="F76" s="59"/>
      <c r="G76" s="55" t="s">
        <v>230</v>
      </c>
      <c r="H76" s="55" t="s">
        <v>122</v>
      </c>
      <c r="I76" s="78" t="s">
        <v>332</v>
      </c>
      <c r="J76" s="58"/>
      <c r="K76" s="58"/>
      <c r="L76" s="55"/>
      <c r="M76" s="60"/>
      <c r="N76" s="61"/>
      <c r="O76" s="55" t="s">
        <v>231</v>
      </c>
      <c r="P76" s="55" t="s">
        <v>59</v>
      </c>
      <c r="Q76" s="74">
        <v>222061</v>
      </c>
      <c r="R76" s="75">
        <v>244257</v>
      </c>
      <c r="S76" s="76">
        <f>2566-2507</f>
        <v>59</v>
      </c>
      <c r="T76" s="72" t="s">
        <v>331</v>
      </c>
      <c r="U76" s="79"/>
      <c r="V76" s="77"/>
      <c r="W76" s="77"/>
      <c r="X76" s="77"/>
    </row>
    <row r="77" spans="2:24" ht="17.25" customHeight="1">
      <c r="B77" s="55">
        <f>+B76+1</f>
        <v>52</v>
      </c>
      <c r="C77" s="55" t="s">
        <v>127</v>
      </c>
      <c r="D77" s="57" t="s">
        <v>132</v>
      </c>
      <c r="E77" s="58" t="s">
        <v>127</v>
      </c>
      <c r="F77" s="59">
        <v>3760100100901</v>
      </c>
      <c r="G77" s="55" t="s">
        <v>133</v>
      </c>
      <c r="H77" s="55" t="s">
        <v>123</v>
      </c>
      <c r="I77" s="78" t="s">
        <v>333</v>
      </c>
      <c r="J77" s="55" t="s">
        <v>133</v>
      </c>
      <c r="K77" s="58" t="s">
        <v>61</v>
      </c>
      <c r="L77" s="55" t="s">
        <v>53</v>
      </c>
      <c r="M77" s="60"/>
      <c r="N77" s="61"/>
      <c r="O77" s="55" t="s">
        <v>231</v>
      </c>
      <c r="P77" s="55" t="s">
        <v>59</v>
      </c>
      <c r="Q77" s="62">
        <v>221967</v>
      </c>
      <c r="R77" s="63" t="s">
        <v>189</v>
      </c>
      <c r="S77" s="64">
        <f>2566-2507</f>
        <v>59</v>
      </c>
      <c r="T77" s="70" t="s">
        <v>316</v>
      </c>
      <c r="U77" s="65" t="s">
        <v>231</v>
      </c>
      <c r="V77" s="66"/>
      <c r="W77" s="66"/>
      <c r="X77" s="66"/>
    </row>
    <row r="78" spans="2:24" ht="17.25" customHeight="1">
      <c r="B78" s="55">
        <f>+B77+1</f>
        <v>53</v>
      </c>
      <c r="C78" s="55"/>
      <c r="D78" s="57" t="s">
        <v>225</v>
      </c>
      <c r="E78" s="58"/>
      <c r="F78" s="59"/>
      <c r="G78" s="55" t="s">
        <v>226</v>
      </c>
      <c r="H78" s="55" t="s">
        <v>121</v>
      </c>
      <c r="I78" s="78" t="s">
        <v>306</v>
      </c>
      <c r="J78" s="55"/>
      <c r="K78" s="58"/>
      <c r="L78" s="55"/>
      <c r="M78" s="60"/>
      <c r="N78" s="61"/>
      <c r="O78" s="55" t="s">
        <v>226</v>
      </c>
      <c r="P78" s="55" t="s">
        <v>70</v>
      </c>
      <c r="Q78" s="62">
        <v>224179</v>
      </c>
      <c r="R78" s="63"/>
      <c r="S78" s="64">
        <f>2566-2513</f>
        <v>53</v>
      </c>
      <c r="T78" s="70" t="s">
        <v>316</v>
      </c>
      <c r="U78" s="65"/>
      <c r="V78" s="66"/>
      <c r="W78" s="66"/>
      <c r="X78" s="66"/>
    </row>
    <row r="79" spans="2:24" ht="17.25" customHeight="1">
      <c r="B79" s="55">
        <f>+B78+1</f>
        <v>54</v>
      </c>
      <c r="C79" s="55"/>
      <c r="D79" s="57" t="s">
        <v>293</v>
      </c>
      <c r="E79" s="58"/>
      <c r="F79" s="59"/>
      <c r="G79" s="55" t="s">
        <v>22</v>
      </c>
      <c r="H79" s="55" t="s">
        <v>121</v>
      </c>
      <c r="I79" s="58" t="s">
        <v>300</v>
      </c>
      <c r="J79" s="55"/>
      <c r="K79" s="58"/>
      <c r="L79" s="55"/>
      <c r="M79" s="60"/>
      <c r="N79" s="61"/>
      <c r="O79" s="55" t="s">
        <v>22</v>
      </c>
      <c r="P79" s="55" t="s">
        <v>70</v>
      </c>
      <c r="Q79" s="62">
        <v>228627</v>
      </c>
      <c r="R79" s="63"/>
      <c r="S79" s="64">
        <f>2566-2525</f>
        <v>41</v>
      </c>
      <c r="T79" s="70" t="s">
        <v>316</v>
      </c>
      <c r="U79" s="65"/>
      <c r="V79" s="66"/>
      <c r="W79" s="66"/>
      <c r="X79" s="66"/>
    </row>
    <row r="80" spans="2:24" ht="17.25" customHeight="1">
      <c r="B80" s="55">
        <f>+B79+1</f>
        <v>55</v>
      </c>
      <c r="C80" s="55" t="s">
        <v>111</v>
      </c>
      <c r="D80" s="57" t="s">
        <v>40</v>
      </c>
      <c r="E80" s="58" t="s">
        <v>111</v>
      </c>
      <c r="F80" s="59">
        <v>3760500403374</v>
      </c>
      <c r="G80" s="55" t="s">
        <v>5</v>
      </c>
      <c r="H80" s="55" t="s">
        <v>124</v>
      </c>
      <c r="I80" s="58" t="s">
        <v>300</v>
      </c>
      <c r="J80" s="58" t="s">
        <v>5</v>
      </c>
      <c r="K80" s="58" t="s">
        <v>5</v>
      </c>
      <c r="L80" s="55" t="s">
        <v>54</v>
      </c>
      <c r="M80" s="60" t="s">
        <v>3</v>
      </c>
      <c r="N80" s="61">
        <v>17690</v>
      </c>
      <c r="O80" s="55" t="s">
        <v>5</v>
      </c>
      <c r="P80" s="55" t="s">
        <v>54</v>
      </c>
      <c r="Q80" s="62">
        <v>222464</v>
      </c>
      <c r="R80" s="63" t="s">
        <v>186</v>
      </c>
      <c r="S80" s="64">
        <f>2566-2509</f>
        <v>57</v>
      </c>
      <c r="T80" s="70" t="s">
        <v>316</v>
      </c>
      <c r="U80" s="65" t="s">
        <v>320</v>
      </c>
      <c r="V80" s="66"/>
      <c r="W80" s="66"/>
      <c r="X80" s="66"/>
    </row>
    <row r="81" spans="2:24" ht="17.25" customHeight="1">
      <c r="B81" s="55">
        <f>+B80+1</f>
        <v>56</v>
      </c>
      <c r="C81" s="55"/>
      <c r="D81" s="57" t="s">
        <v>270</v>
      </c>
      <c r="E81" s="58"/>
      <c r="F81" s="59"/>
      <c r="G81" s="55" t="s">
        <v>232</v>
      </c>
      <c r="H81" s="55" t="s">
        <v>125</v>
      </c>
      <c r="I81" s="78" t="s">
        <v>301</v>
      </c>
      <c r="J81" s="58"/>
      <c r="K81" s="58"/>
      <c r="L81" s="55"/>
      <c r="M81" s="60"/>
      <c r="N81" s="61"/>
      <c r="O81" s="55"/>
      <c r="P81" s="55"/>
      <c r="Q81" s="62"/>
      <c r="R81" s="63"/>
      <c r="S81" s="64"/>
      <c r="T81" s="70" t="s">
        <v>319</v>
      </c>
      <c r="U81" s="65"/>
      <c r="V81" s="66"/>
      <c r="W81" s="66"/>
      <c r="X81" s="66"/>
    </row>
    <row r="82" spans="2:24" s="38" customFormat="1" ht="17.25" customHeight="1">
      <c r="B82" s="55"/>
      <c r="C82" s="67" t="s">
        <v>138</v>
      </c>
      <c r="D82" s="68" t="s">
        <v>138</v>
      </c>
      <c r="E82" s="69"/>
      <c r="F82" s="59"/>
      <c r="G82" s="55"/>
      <c r="H82" s="55"/>
      <c r="I82" s="58"/>
      <c r="J82" s="58"/>
      <c r="K82" s="58"/>
      <c r="L82" s="55"/>
      <c r="M82" s="60"/>
      <c r="N82" s="61"/>
      <c r="O82" s="55"/>
      <c r="P82" s="55"/>
      <c r="Q82" s="74"/>
      <c r="R82" s="55"/>
      <c r="S82" s="76"/>
      <c r="T82" s="55"/>
      <c r="U82" s="79"/>
      <c r="V82" s="77"/>
      <c r="W82" s="77"/>
      <c r="X82" s="77"/>
    </row>
    <row r="83" spans="2:24" ht="17.25" customHeight="1">
      <c r="B83" s="55">
        <f>+B81+1</f>
        <v>57</v>
      </c>
      <c r="C83" s="55" t="s">
        <v>112</v>
      </c>
      <c r="D83" s="57" t="s">
        <v>294</v>
      </c>
      <c r="E83" s="58" t="s">
        <v>112</v>
      </c>
      <c r="F83" s="59">
        <v>3760500981025</v>
      </c>
      <c r="G83" s="55" t="s">
        <v>130</v>
      </c>
      <c r="H83" s="55" t="s">
        <v>123</v>
      </c>
      <c r="I83" s="58" t="s">
        <v>307</v>
      </c>
      <c r="J83" s="55" t="s">
        <v>65</v>
      </c>
      <c r="K83" s="58" t="s">
        <v>16</v>
      </c>
      <c r="L83" s="55" t="s">
        <v>53</v>
      </c>
      <c r="M83" s="60" t="s">
        <v>4</v>
      </c>
      <c r="N83" s="61">
        <v>21620</v>
      </c>
      <c r="O83" s="55" t="s">
        <v>60</v>
      </c>
      <c r="P83" s="55" t="s">
        <v>59</v>
      </c>
      <c r="Q83" s="62">
        <v>226520</v>
      </c>
      <c r="R83" s="63" t="s">
        <v>196</v>
      </c>
      <c r="S83" s="64">
        <f>2566-2520</f>
        <v>46</v>
      </c>
      <c r="T83" s="70" t="s">
        <v>316</v>
      </c>
      <c r="U83" s="65"/>
      <c r="V83" s="66"/>
      <c r="W83" s="66"/>
      <c r="X83" s="66"/>
    </row>
    <row r="84" spans="2:24" ht="17.25" customHeight="1">
      <c r="B84" s="55">
        <f>+B83+1</f>
        <v>58</v>
      </c>
      <c r="C84" s="55" t="s">
        <v>113</v>
      </c>
      <c r="D84" s="57" t="s">
        <v>41</v>
      </c>
      <c r="E84" s="58" t="s">
        <v>113</v>
      </c>
      <c r="F84" s="59">
        <v>3760500456796</v>
      </c>
      <c r="G84" s="55" t="s">
        <v>18</v>
      </c>
      <c r="H84" s="55" t="s">
        <v>124</v>
      </c>
      <c r="I84" s="58" t="s">
        <v>300</v>
      </c>
      <c r="J84" s="58" t="s">
        <v>18</v>
      </c>
      <c r="K84" s="58" t="s">
        <v>18</v>
      </c>
      <c r="L84" s="55" t="s">
        <v>54</v>
      </c>
      <c r="M84" s="60" t="s">
        <v>3</v>
      </c>
      <c r="N84" s="61">
        <v>19580</v>
      </c>
      <c r="O84" s="55" t="s">
        <v>18</v>
      </c>
      <c r="P84" s="55" t="s">
        <v>54</v>
      </c>
      <c r="Q84" s="62">
        <v>225700</v>
      </c>
      <c r="R84" s="63" t="s">
        <v>184</v>
      </c>
      <c r="S84" s="64">
        <f>2566-2517</f>
        <v>49</v>
      </c>
      <c r="T84" s="70" t="s">
        <v>312</v>
      </c>
      <c r="U84" s="65" t="s">
        <v>18</v>
      </c>
      <c r="V84" s="66"/>
      <c r="W84" s="66"/>
      <c r="X84" s="66"/>
    </row>
    <row r="85" spans="2:24" ht="17.25" customHeight="1">
      <c r="B85" s="55">
        <f>+B84+1</f>
        <v>59</v>
      </c>
      <c r="C85" s="55" t="s">
        <v>114</v>
      </c>
      <c r="D85" s="57" t="s">
        <v>42</v>
      </c>
      <c r="E85" s="58" t="s">
        <v>114</v>
      </c>
      <c r="F85" s="59">
        <v>3760400171323</v>
      </c>
      <c r="G85" s="55" t="s">
        <v>75</v>
      </c>
      <c r="H85" s="55" t="s">
        <v>124</v>
      </c>
      <c r="I85" s="58" t="s">
        <v>303</v>
      </c>
      <c r="J85" s="58" t="s">
        <v>43</v>
      </c>
      <c r="K85" s="58" t="s">
        <v>43</v>
      </c>
      <c r="L85" s="55" t="s">
        <v>54</v>
      </c>
      <c r="M85" s="60" t="s">
        <v>3</v>
      </c>
      <c r="N85" s="61">
        <v>18440</v>
      </c>
      <c r="O85" s="55" t="s">
        <v>75</v>
      </c>
      <c r="P85" s="55" t="s">
        <v>54</v>
      </c>
      <c r="Q85" s="62">
        <v>225544</v>
      </c>
      <c r="R85" s="63" t="s">
        <v>193</v>
      </c>
      <c r="S85" s="64">
        <f>2566-2517</f>
        <v>49</v>
      </c>
      <c r="T85" s="70" t="s">
        <v>312</v>
      </c>
      <c r="U85" s="65" t="s">
        <v>75</v>
      </c>
      <c r="V85" s="66"/>
      <c r="W85" s="66"/>
      <c r="X85" s="66"/>
    </row>
    <row r="86" spans="2:24" ht="17.25" customHeight="1">
      <c r="B86" s="55">
        <f>+B85+1</f>
        <v>60</v>
      </c>
      <c r="C86" s="55" t="s">
        <v>129</v>
      </c>
      <c r="D86" s="57" t="s">
        <v>131</v>
      </c>
      <c r="E86" s="58" t="s">
        <v>129</v>
      </c>
      <c r="F86" s="59">
        <v>3760400255021</v>
      </c>
      <c r="G86" s="55" t="s">
        <v>44</v>
      </c>
      <c r="H86" s="55" t="s">
        <v>124</v>
      </c>
      <c r="I86" s="58" t="s">
        <v>297</v>
      </c>
      <c r="J86" s="58" t="s">
        <v>44</v>
      </c>
      <c r="K86" s="58" t="s">
        <v>44</v>
      </c>
      <c r="L86" s="55" t="s">
        <v>54</v>
      </c>
      <c r="M86" s="60" t="s">
        <v>15</v>
      </c>
      <c r="N86" s="61">
        <v>16030</v>
      </c>
      <c r="O86" s="55" t="s">
        <v>44</v>
      </c>
      <c r="P86" s="55" t="s">
        <v>54</v>
      </c>
      <c r="Q86" s="62">
        <v>225644</v>
      </c>
      <c r="R86" s="63" t="s">
        <v>184</v>
      </c>
      <c r="S86" s="64">
        <f>2566-2517</f>
        <v>49</v>
      </c>
      <c r="T86" s="70" t="s">
        <v>311</v>
      </c>
      <c r="U86" s="65" t="s">
        <v>314</v>
      </c>
      <c r="V86" s="66"/>
      <c r="W86" s="66"/>
      <c r="X86" s="66"/>
    </row>
    <row r="87" spans="2:24" ht="17.25" customHeight="1">
      <c r="B87" s="55">
        <f>+B86+1</f>
        <v>61</v>
      </c>
      <c r="C87" s="55" t="s">
        <v>115</v>
      </c>
      <c r="D87" s="57" t="s">
        <v>45</v>
      </c>
      <c r="E87" s="58" t="s">
        <v>115</v>
      </c>
      <c r="F87" s="59">
        <v>3760500441985</v>
      </c>
      <c r="G87" s="55" t="s">
        <v>74</v>
      </c>
      <c r="H87" s="55" t="s">
        <v>124</v>
      </c>
      <c r="I87" s="58" t="s">
        <v>304</v>
      </c>
      <c r="J87" s="58" t="s">
        <v>46</v>
      </c>
      <c r="K87" s="58" t="s">
        <v>46</v>
      </c>
      <c r="L87" s="55" t="s">
        <v>54</v>
      </c>
      <c r="M87" s="60" t="s">
        <v>15</v>
      </c>
      <c r="N87" s="61">
        <v>16340</v>
      </c>
      <c r="O87" s="55" t="s">
        <v>74</v>
      </c>
      <c r="P87" s="55" t="s">
        <v>54</v>
      </c>
      <c r="Q87" s="62">
        <v>43575</v>
      </c>
      <c r="R87" s="63" t="s">
        <v>195</v>
      </c>
      <c r="S87" s="64">
        <f>2566-2519</f>
        <v>47</v>
      </c>
      <c r="T87" s="70" t="s">
        <v>316</v>
      </c>
      <c r="U87" s="65"/>
      <c r="V87" s="66"/>
      <c r="W87" s="66"/>
      <c r="X87" s="66"/>
    </row>
    <row r="88" spans="2:24" s="38" customFormat="1" ht="17.25" customHeight="1">
      <c r="B88" s="55"/>
      <c r="C88" s="67" t="s">
        <v>139</v>
      </c>
      <c r="D88" s="68" t="s">
        <v>139</v>
      </c>
      <c r="E88" s="69"/>
      <c r="F88" s="59"/>
      <c r="G88" s="55"/>
      <c r="H88" s="55"/>
      <c r="I88" s="58"/>
      <c r="J88" s="58"/>
      <c r="K88" s="58"/>
      <c r="L88" s="55"/>
      <c r="M88" s="60"/>
      <c r="N88" s="61"/>
      <c r="O88" s="55"/>
      <c r="P88" s="55"/>
      <c r="Q88" s="74"/>
      <c r="R88" s="55"/>
      <c r="S88" s="76"/>
      <c r="T88" s="77"/>
      <c r="U88" s="79"/>
      <c r="V88" s="77"/>
      <c r="W88" s="77"/>
      <c r="X88" s="77"/>
    </row>
    <row r="89" spans="2:24" ht="17.25" customHeight="1">
      <c r="B89" s="55">
        <f>+B87+1</f>
        <v>62</v>
      </c>
      <c r="C89" s="55" t="s">
        <v>116</v>
      </c>
      <c r="D89" s="57" t="s">
        <v>47</v>
      </c>
      <c r="E89" s="58" t="s">
        <v>116</v>
      </c>
      <c r="F89" s="59">
        <v>3760400246595</v>
      </c>
      <c r="G89" s="55" t="s">
        <v>68</v>
      </c>
      <c r="H89" s="55" t="s">
        <v>122</v>
      </c>
      <c r="I89" s="58" t="s">
        <v>298</v>
      </c>
      <c r="J89" s="55" t="s">
        <v>68</v>
      </c>
      <c r="K89" s="58" t="s">
        <v>48</v>
      </c>
      <c r="L89" s="55" t="s">
        <v>53</v>
      </c>
      <c r="M89" s="60" t="s">
        <v>1</v>
      </c>
      <c r="N89" s="61">
        <v>34430</v>
      </c>
      <c r="O89" s="55" t="s">
        <v>48</v>
      </c>
      <c r="P89" s="55" t="s">
        <v>59</v>
      </c>
      <c r="Q89" s="62">
        <v>222280</v>
      </c>
      <c r="R89" s="63" t="s">
        <v>188</v>
      </c>
      <c r="S89" s="64">
        <f>2566-2508</f>
        <v>58</v>
      </c>
      <c r="T89" s="70" t="s">
        <v>316</v>
      </c>
      <c r="U89" s="65"/>
      <c r="V89" s="66"/>
      <c r="W89" s="66"/>
      <c r="X89" s="66"/>
    </row>
    <row r="90" spans="2:24" ht="17.25" customHeight="1">
      <c r="B90" s="55">
        <f>+B89+1</f>
        <v>63</v>
      </c>
      <c r="C90" s="55" t="s">
        <v>117</v>
      </c>
      <c r="D90" s="57" t="s">
        <v>295</v>
      </c>
      <c r="E90" s="58" t="s">
        <v>117</v>
      </c>
      <c r="F90" s="59">
        <v>3760500023810</v>
      </c>
      <c r="G90" s="55" t="s">
        <v>5</v>
      </c>
      <c r="H90" s="55" t="s">
        <v>124</v>
      </c>
      <c r="I90" s="58" t="s">
        <v>306</v>
      </c>
      <c r="J90" s="58" t="s">
        <v>5</v>
      </c>
      <c r="K90" s="58" t="s">
        <v>5</v>
      </c>
      <c r="L90" s="55" t="s">
        <v>54</v>
      </c>
      <c r="M90" s="60" t="s">
        <v>3</v>
      </c>
      <c r="N90" s="61">
        <v>19200</v>
      </c>
      <c r="O90" s="55" t="s">
        <v>5</v>
      </c>
      <c r="P90" s="55" t="s">
        <v>54</v>
      </c>
      <c r="Q90" s="62">
        <v>224655</v>
      </c>
      <c r="R90" s="63" t="s">
        <v>187</v>
      </c>
      <c r="S90" s="64">
        <f>2566-2515</f>
        <v>51</v>
      </c>
      <c r="T90" s="70" t="s">
        <v>316</v>
      </c>
      <c r="U90" s="65" t="s">
        <v>320</v>
      </c>
      <c r="V90" s="66"/>
      <c r="W90" s="66"/>
      <c r="X90" s="66"/>
    </row>
    <row r="91" spans="2:24" ht="17.25" customHeight="1">
      <c r="B91" s="55">
        <f>+B90+1</f>
        <v>64</v>
      </c>
      <c r="C91" s="55" t="s">
        <v>118</v>
      </c>
      <c r="D91" s="57" t="s">
        <v>296</v>
      </c>
      <c r="E91" s="58" t="s">
        <v>220</v>
      </c>
      <c r="F91" s="59">
        <v>3760500207117</v>
      </c>
      <c r="G91" s="55" t="s">
        <v>49</v>
      </c>
      <c r="H91" s="55" t="s">
        <v>121</v>
      </c>
      <c r="I91" s="58" t="s">
        <v>308</v>
      </c>
      <c r="J91" s="58" t="s">
        <v>49</v>
      </c>
      <c r="K91" s="58" t="s">
        <v>49</v>
      </c>
      <c r="L91" s="55" t="s">
        <v>54</v>
      </c>
      <c r="M91" s="60" t="s">
        <v>3</v>
      </c>
      <c r="N91" s="61">
        <v>22490</v>
      </c>
      <c r="O91" s="55" t="s">
        <v>49</v>
      </c>
      <c r="P91" s="55" t="s">
        <v>70</v>
      </c>
      <c r="Q91" s="62">
        <v>228950</v>
      </c>
      <c r="R91" s="63" t="s">
        <v>190</v>
      </c>
      <c r="S91" s="64">
        <f>2566-2526</f>
        <v>40</v>
      </c>
      <c r="T91" s="70" t="s">
        <v>316</v>
      </c>
      <c r="U91" s="65"/>
      <c r="V91" s="66"/>
      <c r="W91" s="66"/>
      <c r="X91" s="66"/>
    </row>
    <row r="92" spans="2:24" ht="17.25" customHeight="1">
      <c r="B92" s="55">
        <f>+B91+1</f>
        <v>65</v>
      </c>
      <c r="C92" s="55" t="s">
        <v>119</v>
      </c>
      <c r="D92" s="57" t="s">
        <v>50</v>
      </c>
      <c r="E92" s="58" t="s">
        <v>119</v>
      </c>
      <c r="F92" s="59">
        <v>3760500978016</v>
      </c>
      <c r="G92" s="55" t="s">
        <v>49</v>
      </c>
      <c r="H92" s="55" t="s">
        <v>121</v>
      </c>
      <c r="I92" s="58" t="s">
        <v>303</v>
      </c>
      <c r="J92" s="58" t="s">
        <v>49</v>
      </c>
      <c r="K92" s="58" t="s">
        <v>49</v>
      </c>
      <c r="L92" s="55" t="s">
        <v>54</v>
      </c>
      <c r="M92" s="60" t="s">
        <v>12</v>
      </c>
      <c r="N92" s="61">
        <v>21880</v>
      </c>
      <c r="O92" s="55" t="s">
        <v>49</v>
      </c>
      <c r="P92" s="55" t="s">
        <v>70</v>
      </c>
      <c r="Q92" s="62">
        <v>228405</v>
      </c>
      <c r="R92" s="63" t="s">
        <v>180</v>
      </c>
      <c r="S92" s="64">
        <f>2566-2525</f>
        <v>41</v>
      </c>
      <c r="T92" s="70" t="s">
        <v>316</v>
      </c>
      <c r="U92" s="65"/>
      <c r="V92" s="66"/>
      <c r="W92" s="66"/>
      <c r="X92" s="66"/>
    </row>
    <row r="93" spans="2:24" s="38" customFormat="1" ht="17.25" customHeight="1">
      <c r="B93" s="55"/>
      <c r="C93" s="67" t="s">
        <v>140</v>
      </c>
      <c r="D93" s="68" t="s">
        <v>234</v>
      </c>
      <c r="E93" s="69"/>
      <c r="F93" s="59"/>
      <c r="G93" s="55"/>
      <c r="H93" s="55"/>
      <c r="I93" s="58"/>
      <c r="J93" s="58"/>
      <c r="K93" s="58"/>
      <c r="L93" s="55"/>
      <c r="M93" s="60"/>
      <c r="N93" s="61"/>
      <c r="O93" s="55"/>
      <c r="P93" s="55"/>
      <c r="Q93" s="74"/>
      <c r="R93" s="55"/>
      <c r="S93" s="76"/>
      <c r="T93" s="55"/>
      <c r="U93" s="79"/>
      <c r="V93" s="77"/>
      <c r="W93" s="77"/>
      <c r="X93" s="77"/>
    </row>
    <row r="94" spans="2:24" ht="17.25" customHeight="1">
      <c r="B94" s="55">
        <f>+B92+1</f>
        <v>66</v>
      </c>
      <c r="C94" s="55" t="s">
        <v>120</v>
      </c>
      <c r="D94" s="57" t="s">
        <v>51</v>
      </c>
      <c r="E94" s="58" t="s">
        <v>221</v>
      </c>
      <c r="F94" s="59">
        <v>3760500981076</v>
      </c>
      <c r="G94" s="55" t="s">
        <v>73</v>
      </c>
      <c r="H94" s="55" t="s">
        <v>121</v>
      </c>
      <c r="I94" s="58" t="s">
        <v>298</v>
      </c>
      <c r="J94" s="58" t="s">
        <v>52</v>
      </c>
      <c r="K94" s="58" t="s">
        <v>52</v>
      </c>
      <c r="L94" s="55" t="s">
        <v>54</v>
      </c>
      <c r="M94" s="60" t="s">
        <v>31</v>
      </c>
      <c r="N94" s="61">
        <v>23550</v>
      </c>
      <c r="O94" s="55" t="s">
        <v>73</v>
      </c>
      <c r="P94" s="55" t="s">
        <v>70</v>
      </c>
      <c r="Q94" s="62">
        <v>228070</v>
      </c>
      <c r="R94" s="63" t="s">
        <v>181</v>
      </c>
      <c r="S94" s="64">
        <f>2566-2524</f>
        <v>42</v>
      </c>
      <c r="T94" s="70" t="s">
        <v>316</v>
      </c>
      <c r="U94" s="65"/>
      <c r="V94" s="66"/>
      <c r="W94" s="66"/>
      <c r="X94" s="66"/>
    </row>
  </sheetData>
  <sheetProtection/>
  <mergeCells count="21">
    <mergeCell ref="V5:X5"/>
    <mergeCell ref="V6:X6"/>
    <mergeCell ref="B5:B7"/>
    <mergeCell ref="D5:D7"/>
    <mergeCell ref="G5:G7"/>
    <mergeCell ref="H5:H7"/>
    <mergeCell ref="I5:I7"/>
    <mergeCell ref="B33:B35"/>
    <mergeCell ref="D33:D35"/>
    <mergeCell ref="G33:G35"/>
    <mergeCell ref="H33:H35"/>
    <mergeCell ref="I33:I35"/>
    <mergeCell ref="V33:X33"/>
    <mergeCell ref="V34:X34"/>
    <mergeCell ref="B65:B67"/>
    <mergeCell ref="D65:D67"/>
    <mergeCell ref="G65:G67"/>
    <mergeCell ref="H65:H67"/>
    <mergeCell ref="I65:I67"/>
    <mergeCell ref="V65:X65"/>
    <mergeCell ref="V66:X66"/>
  </mergeCells>
  <printOptions/>
  <pageMargins left="0.1968503937007874" right="0" top="0.2755905511811024" bottom="0.2362204724409449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7"/>
  <sheetViews>
    <sheetView zoomScalePageLayoutView="0" workbookViewId="0" topLeftCell="A1">
      <selection activeCell="H15" sqref="H15"/>
    </sheetView>
  </sheetViews>
  <sheetFormatPr defaultColWidth="9.00390625" defaultRowHeight="15"/>
  <cols>
    <col min="1" max="1" width="6.140625" style="2" customWidth="1"/>
    <col min="2" max="2" width="6.421875" style="1" customWidth="1"/>
    <col min="3" max="3" width="24.57421875" style="2" customWidth="1"/>
    <col min="4" max="4" width="17.00390625" style="1" customWidth="1"/>
    <col min="5" max="5" width="13.28125" style="1" customWidth="1"/>
    <col min="6" max="6" width="12.8515625" style="1" customWidth="1"/>
    <col min="7" max="16384" width="9.00390625" style="2" customWidth="1"/>
  </cols>
  <sheetData>
    <row r="1" spans="3:6" ht="25.5" customHeight="1">
      <c r="C1" s="133" t="s">
        <v>254</v>
      </c>
      <c r="D1" s="133"/>
      <c r="E1" s="133"/>
      <c r="F1" s="133"/>
    </row>
    <row r="2" spans="2:6" ht="21" customHeight="1">
      <c r="B2" s="3"/>
      <c r="C2" s="134"/>
      <c r="D2" s="134"/>
      <c r="E2" s="134"/>
      <c r="F2" s="134"/>
    </row>
    <row r="3" spans="2:6" ht="22.5" customHeight="1">
      <c r="B3" s="4" t="s">
        <v>147</v>
      </c>
      <c r="C3" s="4" t="s">
        <v>148</v>
      </c>
      <c r="D3" s="4" t="s">
        <v>149</v>
      </c>
      <c r="E3" s="4" t="s">
        <v>175</v>
      </c>
      <c r="F3" s="4" t="s">
        <v>176</v>
      </c>
    </row>
    <row r="4" spans="2:6" ht="22.5" customHeight="1">
      <c r="B4" s="4"/>
      <c r="C4" s="4"/>
      <c r="D4" s="4"/>
      <c r="E4" s="4" t="s">
        <v>174</v>
      </c>
      <c r="F4" s="4" t="s">
        <v>177</v>
      </c>
    </row>
    <row r="5" spans="2:6" ht="18" customHeight="1">
      <c r="B5" s="5"/>
      <c r="C5" s="6" t="s">
        <v>150</v>
      </c>
      <c r="D5" s="7"/>
      <c r="E5" s="7"/>
      <c r="F5" s="7"/>
    </row>
    <row r="6" spans="2:6" ht="18.75">
      <c r="B6" s="5"/>
      <c r="C6" s="8" t="s">
        <v>151</v>
      </c>
      <c r="D6" s="5"/>
      <c r="E6" s="5"/>
      <c r="F6" s="5"/>
    </row>
    <row r="7" spans="2:6" ht="18.75">
      <c r="B7" s="5">
        <v>1</v>
      </c>
      <c r="C7" s="9" t="s">
        <v>242</v>
      </c>
      <c r="D7" s="5" t="s">
        <v>152</v>
      </c>
      <c r="E7" s="5" t="s">
        <v>197</v>
      </c>
      <c r="F7" s="5" t="s">
        <v>198</v>
      </c>
    </row>
    <row r="8" spans="2:6" ht="18.75">
      <c r="B8" s="5"/>
      <c r="C8" s="8" t="s">
        <v>153</v>
      </c>
      <c r="D8" s="5"/>
      <c r="E8" s="5"/>
      <c r="F8" s="5"/>
    </row>
    <row r="9" spans="2:6" ht="18.75">
      <c r="B9" s="5"/>
      <c r="C9" s="6" t="s">
        <v>155</v>
      </c>
      <c r="D9" s="10"/>
      <c r="E9" s="10"/>
      <c r="F9" s="10"/>
    </row>
    <row r="10" spans="2:6" ht="18.75">
      <c r="B10" s="5"/>
      <c r="C10" s="8" t="s">
        <v>151</v>
      </c>
      <c r="D10" s="5"/>
      <c r="E10" s="5"/>
      <c r="F10" s="5"/>
    </row>
    <row r="11" spans="2:6" ht="18.75">
      <c r="B11" s="5">
        <f>+B7+1</f>
        <v>2</v>
      </c>
      <c r="C11" s="9" t="s">
        <v>243</v>
      </c>
      <c r="D11" s="5" t="s">
        <v>152</v>
      </c>
      <c r="E11" s="5" t="s">
        <v>166</v>
      </c>
      <c r="F11" s="5" t="s">
        <v>167</v>
      </c>
    </row>
    <row r="12" spans="2:6" ht="18.75">
      <c r="B12" s="5"/>
      <c r="C12" s="8" t="s">
        <v>153</v>
      </c>
      <c r="D12" s="5"/>
      <c r="E12" s="5"/>
      <c r="F12" s="5"/>
    </row>
    <row r="13" spans="2:6" ht="18.75">
      <c r="B13" s="5"/>
      <c r="C13" s="6" t="s">
        <v>156</v>
      </c>
      <c r="D13" s="10"/>
      <c r="E13" s="10"/>
      <c r="F13" s="10"/>
    </row>
    <row r="14" spans="2:6" ht="18.75">
      <c r="B14" s="5"/>
      <c r="C14" s="8" t="s">
        <v>151</v>
      </c>
      <c r="D14" s="5"/>
      <c r="E14" s="5"/>
      <c r="F14" s="5"/>
    </row>
    <row r="15" spans="2:11" ht="18.75">
      <c r="B15" s="5"/>
      <c r="C15" s="8" t="s">
        <v>157</v>
      </c>
      <c r="D15" s="5"/>
      <c r="E15" s="5" t="s">
        <v>201</v>
      </c>
      <c r="F15" s="5"/>
      <c r="I15" s="14"/>
      <c r="J15" s="14"/>
      <c r="K15" s="14"/>
    </row>
    <row r="16" spans="2:11" ht="18.75">
      <c r="B16" s="5">
        <f>+B11+1</f>
        <v>3</v>
      </c>
      <c r="C16" s="9" t="s">
        <v>244</v>
      </c>
      <c r="D16" s="5" t="s">
        <v>154</v>
      </c>
      <c r="E16" s="5" t="s">
        <v>202</v>
      </c>
      <c r="F16" s="5" t="s">
        <v>203</v>
      </c>
      <c r="I16" s="15"/>
      <c r="J16" s="15"/>
      <c r="K16" s="15"/>
    </row>
    <row r="17" spans="2:11" ht="18.75">
      <c r="B17" s="5"/>
      <c r="C17" s="6" t="s">
        <v>158</v>
      </c>
      <c r="D17" s="11"/>
      <c r="E17" s="11"/>
      <c r="F17" s="11"/>
      <c r="I17" s="13"/>
      <c r="J17" s="13"/>
      <c r="K17" s="13"/>
    </row>
    <row r="18" spans="2:11" ht="18.75">
      <c r="B18" s="5"/>
      <c r="C18" s="8" t="s">
        <v>151</v>
      </c>
      <c r="D18" s="5"/>
      <c r="E18" s="5"/>
      <c r="F18" s="5"/>
      <c r="I18" s="13"/>
      <c r="J18" s="13"/>
      <c r="K18" s="13"/>
    </row>
    <row r="19" spans="2:6" s="18" customFormat="1" ht="18.75">
      <c r="B19" s="16">
        <f>+B16+1</f>
        <v>4</v>
      </c>
      <c r="C19" s="17" t="s">
        <v>245</v>
      </c>
      <c r="D19" s="16" t="s">
        <v>159</v>
      </c>
      <c r="E19" s="16" t="s">
        <v>170</v>
      </c>
      <c r="F19" s="16" t="s">
        <v>165</v>
      </c>
    </row>
    <row r="20" spans="2:6" ht="18.75">
      <c r="B20" s="5"/>
      <c r="C20" s="8" t="s">
        <v>160</v>
      </c>
      <c r="D20" s="5"/>
      <c r="E20" s="5"/>
      <c r="F20" s="5"/>
    </row>
    <row r="21" spans="2:6" ht="18.75">
      <c r="B21" s="5">
        <f>+B19+1</f>
        <v>5</v>
      </c>
      <c r="C21" s="9" t="s">
        <v>246</v>
      </c>
      <c r="D21" s="5" t="s">
        <v>161</v>
      </c>
      <c r="E21" s="5" t="s">
        <v>199</v>
      </c>
      <c r="F21" s="5" t="s">
        <v>200</v>
      </c>
    </row>
    <row r="22" spans="2:6" ht="18.75">
      <c r="B22" s="5">
        <f>+B21+1</f>
        <v>6</v>
      </c>
      <c r="C22" s="9" t="s">
        <v>247</v>
      </c>
      <c r="D22" s="5" t="s">
        <v>161</v>
      </c>
      <c r="E22" s="5" t="s">
        <v>171</v>
      </c>
      <c r="F22" s="5" t="s">
        <v>172</v>
      </c>
    </row>
    <row r="23" spans="2:6" ht="18.75">
      <c r="B23" s="5"/>
      <c r="C23" s="8" t="s">
        <v>162</v>
      </c>
      <c r="D23" s="5"/>
      <c r="E23" s="5"/>
      <c r="F23" s="5"/>
    </row>
    <row r="24" spans="2:8" s="18" customFormat="1" ht="18.75">
      <c r="B24" s="16">
        <f>+B22+1</f>
        <v>7</v>
      </c>
      <c r="C24" s="17" t="s">
        <v>248</v>
      </c>
      <c r="D24" s="16" t="s">
        <v>163</v>
      </c>
      <c r="E24" s="16" t="s">
        <v>173</v>
      </c>
      <c r="F24" s="16" t="s">
        <v>169</v>
      </c>
      <c r="G24" s="12" t="s">
        <v>253</v>
      </c>
      <c r="H24" s="12"/>
    </row>
    <row r="25" spans="2:6" ht="18.75">
      <c r="B25" s="5"/>
      <c r="C25" s="6" t="s">
        <v>164</v>
      </c>
      <c r="D25" s="10"/>
      <c r="E25" s="10"/>
      <c r="F25" s="10"/>
    </row>
    <row r="26" spans="2:6" ht="18.75">
      <c r="B26" s="5"/>
      <c r="C26" s="8" t="s">
        <v>153</v>
      </c>
      <c r="D26" s="5"/>
      <c r="E26" s="5"/>
      <c r="F26" s="5"/>
    </row>
    <row r="27" spans="2:8" s="18" customFormat="1" ht="18.75">
      <c r="B27" s="16">
        <f>+B24+1</f>
        <v>8</v>
      </c>
      <c r="C27" s="17" t="s">
        <v>249</v>
      </c>
      <c r="D27" s="16" t="s">
        <v>154</v>
      </c>
      <c r="E27" s="16" t="s">
        <v>168</v>
      </c>
      <c r="F27" s="16" t="s">
        <v>169</v>
      </c>
      <c r="G27" s="12" t="s">
        <v>253</v>
      </c>
      <c r="H27" s="12"/>
    </row>
    <row r="45" ht="30" customHeight="1"/>
    <row r="46" ht="30" customHeight="1"/>
  </sheetData>
  <sheetProtection/>
  <mergeCells count="2">
    <mergeCell ref="C1:F1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2023-12-13T08:22:22Z</cp:lastPrinted>
  <dcterms:created xsi:type="dcterms:W3CDTF">2015-04-22T03:20:05Z</dcterms:created>
  <dcterms:modified xsi:type="dcterms:W3CDTF">2023-12-13T08:26:07Z</dcterms:modified>
  <cp:category/>
  <cp:version/>
  <cp:contentType/>
  <cp:contentStatus/>
</cp:coreProperties>
</file>